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ª Semana de Educação Financeira e Previenciária\Resultado Pesquisa\"/>
    </mc:Choice>
  </mc:AlternateContent>
  <bookViews>
    <workbookView xWindow="480" yWindow="150" windowWidth="18195" windowHeight="10920" activeTab="1"/>
  </bookViews>
  <sheets>
    <sheet name="Instruções de Uso" sheetId="6" r:id="rId1"/>
    <sheet name="Planilha de Controle Financeiro" sheetId="1" r:id="rId2"/>
    <sheet name="Graficos" sheetId="4" r:id="rId3"/>
    <sheet name="Plan1" sheetId="5" state="hidden" r:id="rId4"/>
  </sheets>
  <calcPr calcId="152511" iterate="1"/>
</workbook>
</file>

<file path=xl/calcChain.xml><?xml version="1.0" encoding="utf-8"?>
<calcChain xmlns="http://schemas.openxmlformats.org/spreadsheetml/2006/main">
  <c r="C10" i="1" l="1"/>
  <c r="O15" i="1" l="1"/>
  <c r="O104" i="1" l="1"/>
  <c r="O103" i="1"/>
  <c r="O102" i="1"/>
  <c r="N101" i="1"/>
  <c r="N11" i="5" s="1"/>
  <c r="M101" i="1"/>
  <c r="M11" i="5" s="1"/>
  <c r="L101" i="1"/>
  <c r="L11" i="5" s="1"/>
  <c r="K101" i="1"/>
  <c r="K11" i="5" s="1"/>
  <c r="J101" i="1"/>
  <c r="J11" i="5" s="1"/>
  <c r="I101" i="1"/>
  <c r="I11" i="5" s="1"/>
  <c r="H101" i="1"/>
  <c r="H11" i="5" s="1"/>
  <c r="G101" i="1"/>
  <c r="G11" i="5" s="1"/>
  <c r="F101" i="1"/>
  <c r="F11" i="5" s="1"/>
  <c r="E101" i="1"/>
  <c r="E11" i="5" s="1"/>
  <c r="D101" i="1"/>
  <c r="D11" i="5" s="1"/>
  <c r="C101" i="1"/>
  <c r="C11" i="5" s="1"/>
  <c r="O99" i="1"/>
  <c r="O97" i="1"/>
  <c r="N93" i="1"/>
  <c r="N10" i="5" s="1"/>
  <c r="M93" i="1"/>
  <c r="M10" i="5" s="1"/>
  <c r="L93" i="1"/>
  <c r="L10" i="5" s="1"/>
  <c r="K93" i="1"/>
  <c r="K10" i="5" s="1"/>
  <c r="J93" i="1"/>
  <c r="J10" i="5" s="1"/>
  <c r="I93" i="1"/>
  <c r="I10" i="5" s="1"/>
  <c r="H93" i="1"/>
  <c r="H10" i="5" s="1"/>
  <c r="G93" i="1"/>
  <c r="G10" i="5" s="1"/>
  <c r="F93" i="1"/>
  <c r="F10" i="5" s="1"/>
  <c r="E93" i="1"/>
  <c r="E10" i="5" s="1"/>
  <c r="D93" i="1"/>
  <c r="D10" i="5" s="1"/>
  <c r="C93" i="1"/>
  <c r="C10" i="5" s="1"/>
  <c r="O114" i="1"/>
  <c r="O113" i="1"/>
  <c r="O112" i="1"/>
  <c r="O111" i="1"/>
  <c r="O110" i="1"/>
  <c r="O109" i="1"/>
  <c r="O108" i="1"/>
  <c r="O105" i="1"/>
  <c r="O98" i="1"/>
  <c r="O96" i="1"/>
  <c r="O95" i="1"/>
  <c r="O94" i="1"/>
  <c r="O91" i="1"/>
  <c r="O90" i="1"/>
  <c r="O89" i="1"/>
  <c r="O88" i="1"/>
  <c r="O87" i="1"/>
  <c r="O86" i="1"/>
  <c r="O85" i="1"/>
  <c r="O84" i="1"/>
  <c r="O83" i="1"/>
  <c r="O82" i="1"/>
  <c r="O79" i="1"/>
  <c r="O78" i="1"/>
  <c r="O77" i="1"/>
  <c r="O75" i="1"/>
  <c r="O74" i="1"/>
  <c r="O73" i="1"/>
  <c r="O72" i="1"/>
  <c r="O71" i="1"/>
  <c r="O70" i="1"/>
  <c r="O69" i="1"/>
  <c r="O66" i="1"/>
  <c r="O65" i="1"/>
  <c r="O64" i="1"/>
  <c r="O63" i="1"/>
  <c r="O62" i="1"/>
  <c r="O61" i="1"/>
  <c r="O60" i="1"/>
  <c r="O59" i="1"/>
  <c r="O58" i="1"/>
  <c r="O57" i="1"/>
  <c r="O56" i="1"/>
  <c r="O55" i="1"/>
  <c r="O52" i="1"/>
  <c r="O51" i="1"/>
  <c r="O49" i="1"/>
  <c r="O48" i="1"/>
  <c r="O47" i="1"/>
  <c r="O44" i="1"/>
  <c r="O43" i="1"/>
  <c r="O42" i="1"/>
  <c r="O41" i="1"/>
  <c r="O40" i="1"/>
  <c r="O39" i="1"/>
  <c r="O38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17" i="1"/>
  <c r="O16" i="1"/>
  <c r="O14" i="1"/>
  <c r="O13" i="1"/>
  <c r="O12" i="1"/>
  <c r="O11" i="1"/>
  <c r="N107" i="1"/>
  <c r="N12" i="5" s="1"/>
  <c r="M107" i="1"/>
  <c r="M12" i="5" s="1"/>
  <c r="L107" i="1"/>
  <c r="L12" i="5" s="1"/>
  <c r="K107" i="1"/>
  <c r="K12" i="5" s="1"/>
  <c r="J107" i="1"/>
  <c r="J12" i="5" s="1"/>
  <c r="I107" i="1"/>
  <c r="I12" i="5" s="1"/>
  <c r="H107" i="1"/>
  <c r="H12" i="5" s="1"/>
  <c r="G107" i="1"/>
  <c r="G12" i="5" s="1"/>
  <c r="F107" i="1"/>
  <c r="F12" i="5" s="1"/>
  <c r="E107" i="1"/>
  <c r="E12" i="5" s="1"/>
  <c r="D107" i="1"/>
  <c r="D12" i="5" s="1"/>
  <c r="C107" i="1"/>
  <c r="C12" i="5" s="1"/>
  <c r="N81" i="1"/>
  <c r="N9" i="5" s="1"/>
  <c r="M81" i="1"/>
  <c r="M9" i="5" s="1"/>
  <c r="L81" i="1"/>
  <c r="L9" i="5" s="1"/>
  <c r="K81" i="1"/>
  <c r="K9" i="5" s="1"/>
  <c r="J81" i="1"/>
  <c r="J9" i="5" s="1"/>
  <c r="I81" i="1"/>
  <c r="I9" i="5" s="1"/>
  <c r="H81" i="1"/>
  <c r="H9" i="5" s="1"/>
  <c r="G81" i="1"/>
  <c r="G9" i="5" s="1"/>
  <c r="F81" i="1"/>
  <c r="F9" i="5" s="1"/>
  <c r="E81" i="1"/>
  <c r="E9" i="5" s="1"/>
  <c r="D81" i="1"/>
  <c r="D9" i="5" s="1"/>
  <c r="C81" i="1"/>
  <c r="C9" i="5" s="1"/>
  <c r="N68" i="1"/>
  <c r="N8" i="5" s="1"/>
  <c r="M68" i="1"/>
  <c r="M8" i="5" s="1"/>
  <c r="L68" i="1"/>
  <c r="L8" i="5" s="1"/>
  <c r="K68" i="1"/>
  <c r="K8" i="5" s="1"/>
  <c r="J68" i="1"/>
  <c r="J8" i="5" s="1"/>
  <c r="I68" i="1"/>
  <c r="I8" i="5" s="1"/>
  <c r="H68" i="1"/>
  <c r="H8" i="5" s="1"/>
  <c r="G68" i="1"/>
  <c r="G8" i="5" s="1"/>
  <c r="F68" i="1"/>
  <c r="F8" i="5" s="1"/>
  <c r="E68" i="1"/>
  <c r="E8" i="5" s="1"/>
  <c r="D68" i="1"/>
  <c r="D8" i="5" s="1"/>
  <c r="C68" i="1"/>
  <c r="C8" i="5" s="1"/>
  <c r="N54" i="1"/>
  <c r="N7" i="5" s="1"/>
  <c r="M54" i="1"/>
  <c r="M7" i="5" s="1"/>
  <c r="L54" i="1"/>
  <c r="L7" i="5" s="1"/>
  <c r="K54" i="1"/>
  <c r="K7" i="5" s="1"/>
  <c r="J54" i="1"/>
  <c r="J7" i="5" s="1"/>
  <c r="I54" i="1"/>
  <c r="I7" i="5" s="1"/>
  <c r="H54" i="1"/>
  <c r="H7" i="5" s="1"/>
  <c r="G54" i="1"/>
  <c r="G7" i="5" s="1"/>
  <c r="F54" i="1"/>
  <c r="F7" i="5" s="1"/>
  <c r="E54" i="1"/>
  <c r="E7" i="5" s="1"/>
  <c r="D54" i="1"/>
  <c r="D7" i="5" s="1"/>
  <c r="C54" i="1"/>
  <c r="C7" i="5" s="1"/>
  <c r="N46" i="1"/>
  <c r="N6" i="5" s="1"/>
  <c r="M46" i="1"/>
  <c r="M6" i="5" s="1"/>
  <c r="L46" i="1"/>
  <c r="L6" i="5" s="1"/>
  <c r="K46" i="1"/>
  <c r="K6" i="5" s="1"/>
  <c r="J46" i="1"/>
  <c r="J6" i="5" s="1"/>
  <c r="I46" i="1"/>
  <c r="I6" i="5" s="1"/>
  <c r="H46" i="1"/>
  <c r="H6" i="5" s="1"/>
  <c r="G46" i="1"/>
  <c r="G6" i="5" s="1"/>
  <c r="F46" i="1"/>
  <c r="F6" i="5" s="1"/>
  <c r="E46" i="1"/>
  <c r="E6" i="5" s="1"/>
  <c r="D46" i="1"/>
  <c r="D6" i="5" s="1"/>
  <c r="C46" i="1"/>
  <c r="C6" i="5" s="1"/>
  <c r="N37" i="1"/>
  <c r="N5" i="5" s="1"/>
  <c r="M37" i="1"/>
  <c r="M5" i="5" s="1"/>
  <c r="L37" i="1"/>
  <c r="L5" i="5" s="1"/>
  <c r="K37" i="1"/>
  <c r="K5" i="5" s="1"/>
  <c r="J37" i="1"/>
  <c r="J5" i="5" s="1"/>
  <c r="I37" i="1"/>
  <c r="I5" i="5" s="1"/>
  <c r="H37" i="1"/>
  <c r="H5" i="5" s="1"/>
  <c r="G37" i="1"/>
  <c r="G5" i="5" s="1"/>
  <c r="F37" i="1"/>
  <c r="F5" i="5" s="1"/>
  <c r="E37" i="1"/>
  <c r="E5" i="5" s="1"/>
  <c r="D37" i="1"/>
  <c r="D5" i="5" s="1"/>
  <c r="C37" i="1"/>
  <c r="C5" i="5" s="1"/>
  <c r="N21" i="1"/>
  <c r="N4" i="5" s="1"/>
  <c r="M21" i="1"/>
  <c r="M4" i="5" s="1"/>
  <c r="L21" i="1"/>
  <c r="L4" i="5" s="1"/>
  <c r="K21" i="1"/>
  <c r="K4" i="5" s="1"/>
  <c r="J21" i="1"/>
  <c r="J4" i="5" s="1"/>
  <c r="I21" i="1"/>
  <c r="I4" i="5" s="1"/>
  <c r="H21" i="1"/>
  <c r="H4" i="5" s="1"/>
  <c r="G21" i="1"/>
  <c r="G4" i="5" s="1"/>
  <c r="F21" i="1"/>
  <c r="F4" i="5" s="1"/>
  <c r="E21" i="1"/>
  <c r="E4" i="5" s="1"/>
  <c r="D21" i="1"/>
  <c r="D4" i="5" s="1"/>
  <c r="C21" i="1"/>
  <c r="C4" i="5" s="1"/>
  <c r="N10" i="1"/>
  <c r="M10" i="1"/>
  <c r="L10" i="1"/>
  <c r="K10" i="1"/>
  <c r="J10" i="1"/>
  <c r="I10" i="1"/>
  <c r="H10" i="1"/>
  <c r="G10" i="1"/>
  <c r="F10" i="1"/>
  <c r="E10" i="1"/>
  <c r="D10" i="1"/>
  <c r="E14" i="5" l="1"/>
  <c r="M14" i="5"/>
  <c r="I14" i="5"/>
  <c r="D14" i="5"/>
  <c r="H14" i="5"/>
  <c r="L14" i="5"/>
  <c r="C14" i="5"/>
  <c r="G14" i="5"/>
  <c r="K14" i="5"/>
  <c r="F14" i="5"/>
  <c r="J14" i="5"/>
  <c r="N14" i="5"/>
  <c r="J115" i="1"/>
  <c r="J117" i="1" s="1"/>
  <c r="O101" i="1"/>
  <c r="O11" i="5" s="1"/>
  <c r="K115" i="1"/>
  <c r="K117" i="1" s="1"/>
  <c r="G115" i="1"/>
  <c r="G117" i="1" s="1"/>
  <c r="D115" i="1"/>
  <c r="D117" i="1" s="1"/>
  <c r="L115" i="1"/>
  <c r="L117" i="1" s="1"/>
  <c r="M115" i="1"/>
  <c r="M117" i="1" s="1"/>
  <c r="E115" i="1"/>
  <c r="E117" i="1" s="1"/>
  <c r="N115" i="1"/>
  <c r="N117" i="1" s="1"/>
  <c r="H115" i="1"/>
  <c r="H117" i="1" s="1"/>
  <c r="I115" i="1"/>
  <c r="I117" i="1" s="1"/>
  <c r="F115" i="1"/>
  <c r="F117" i="1" s="1"/>
  <c r="C115" i="1"/>
  <c r="C117" i="1" s="1"/>
  <c r="O93" i="1"/>
  <c r="O10" i="5" s="1"/>
  <c r="O37" i="1"/>
  <c r="O5" i="5" s="1"/>
  <c r="O68" i="1"/>
  <c r="O8" i="5" s="1"/>
  <c r="O46" i="1"/>
  <c r="O6" i="5" s="1"/>
  <c r="O107" i="1"/>
  <c r="O12" i="5" s="1"/>
  <c r="O10" i="1"/>
  <c r="O81" i="1"/>
  <c r="O9" i="5" s="1"/>
  <c r="O21" i="1"/>
  <c r="O4" i="5" s="1"/>
  <c r="O54" i="1"/>
  <c r="O7" i="5" s="1"/>
  <c r="O14" i="5" l="1"/>
  <c r="P15" i="1"/>
  <c r="P17" i="1"/>
  <c r="P14" i="1"/>
  <c r="P16" i="1"/>
  <c r="P13" i="1"/>
  <c r="P11" i="1"/>
  <c r="P12" i="1"/>
  <c r="O115" i="1"/>
  <c r="O117" i="1" s="1"/>
  <c r="P93" i="1" l="1"/>
  <c r="P10" i="5" s="1"/>
  <c r="P101" i="1"/>
  <c r="P11" i="5" s="1"/>
  <c r="P37" i="1"/>
  <c r="P5" i="5" s="1"/>
  <c r="P21" i="1"/>
  <c r="P4" i="5" s="1"/>
  <c r="P81" i="1"/>
  <c r="P9" i="5" s="1"/>
  <c r="P46" i="1"/>
  <c r="P6" i="5" s="1"/>
  <c r="P68" i="1"/>
  <c r="P8" i="5" s="1"/>
  <c r="P107" i="1"/>
  <c r="P12" i="5" s="1"/>
  <c r="P54" i="1"/>
  <c r="P7" i="5" s="1"/>
</calcChain>
</file>

<file path=xl/sharedStrings.xml><?xml version="1.0" encoding="utf-8"?>
<sst xmlns="http://schemas.openxmlformats.org/spreadsheetml/2006/main" count="128" uniqueCount="89">
  <si>
    <t>IPTU</t>
  </si>
  <si>
    <t>Gás</t>
  </si>
  <si>
    <t>Condomínio</t>
  </si>
  <si>
    <t>Celular</t>
  </si>
  <si>
    <t>Automóvel</t>
  </si>
  <si>
    <t>Higiene Pessoal</t>
  </si>
  <si>
    <t>Moradia</t>
  </si>
  <si>
    <t>Aluguel/Prestação</t>
  </si>
  <si>
    <t>Decoração</t>
  </si>
  <si>
    <t>Internet</t>
  </si>
  <si>
    <t>TV a Cabo</t>
  </si>
  <si>
    <t xml:space="preserve">Limpeza </t>
  </si>
  <si>
    <t xml:space="preserve">TOTAL   </t>
  </si>
  <si>
    <t>Lazer</t>
  </si>
  <si>
    <t>Férias</t>
  </si>
  <si>
    <t>Livros e Revistas</t>
  </si>
  <si>
    <t>Restaurantes</t>
  </si>
  <si>
    <t>Saúde</t>
  </si>
  <si>
    <t>Médico</t>
  </si>
  <si>
    <t>Dentista</t>
  </si>
  <si>
    <t>Medicamentos</t>
  </si>
  <si>
    <t>Estudos</t>
  </si>
  <si>
    <t>Mensalidade</t>
  </si>
  <si>
    <t>Livros</t>
  </si>
  <si>
    <t>Material</t>
  </si>
  <si>
    <t>IPVA</t>
  </si>
  <si>
    <t>Licenciamento</t>
  </si>
  <si>
    <t>Combustível</t>
  </si>
  <si>
    <t>Manutenção</t>
  </si>
  <si>
    <t>Estacionamento</t>
  </si>
  <si>
    <t>Seguro</t>
  </si>
  <si>
    <t>Pedágio</t>
  </si>
  <si>
    <t>Multa</t>
  </si>
  <si>
    <t>Pessoal</t>
  </si>
  <si>
    <t>Academia</t>
  </si>
  <si>
    <t>Vestuário</t>
  </si>
  <si>
    <t>Viagens</t>
  </si>
  <si>
    <t>Shows, Bares e Boates</t>
  </si>
  <si>
    <t>Hobbies</t>
  </si>
  <si>
    <t>Passeios</t>
  </si>
  <si>
    <t>Família</t>
  </si>
  <si>
    <t>Presentes</t>
  </si>
  <si>
    <t>Confraternizações</t>
  </si>
  <si>
    <t>Ajuda</t>
  </si>
  <si>
    <t>Diversos</t>
  </si>
  <si>
    <t>Doação</t>
  </si>
  <si>
    <t>Veterinário</t>
  </si>
  <si>
    <t>Ração</t>
  </si>
  <si>
    <t>Salário Líquido</t>
  </si>
  <si>
    <t>Pensão</t>
  </si>
  <si>
    <t>Aluguel</t>
  </si>
  <si>
    <t>Outras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</si>
  <si>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</si>
  <si>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</si>
  <si>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</si>
  <si>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</si>
  <si>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</si>
  <si>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</si>
  <si>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</si>
  <si>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</si>
  <si>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</si>
  <si>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</si>
  <si>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</si>
  <si>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</si>
  <si>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Ano</t>
  </si>
  <si>
    <t>% do Total Receita</t>
  </si>
  <si>
    <t>% do Total Despesa</t>
  </si>
  <si>
    <t>Grupo</t>
  </si>
  <si>
    <t>TOTAL</t>
  </si>
  <si>
    <t>%Total</t>
  </si>
  <si>
    <t>Previdência</t>
  </si>
  <si>
    <t>Contribuição Extra</t>
  </si>
  <si>
    <t>Salário Líquido Cônjuge</t>
  </si>
  <si>
    <t>Plano de Saúde Assistido</t>
  </si>
  <si>
    <t>RESULTADO (A) - (B)</t>
  </si>
  <si>
    <t>TOTAL DE DESPESAS (B)</t>
  </si>
  <si>
    <t>RECEITA (A)</t>
  </si>
  <si>
    <t>Telefone fixo</t>
  </si>
  <si>
    <t>Luz</t>
  </si>
  <si>
    <t>Água</t>
  </si>
  <si>
    <t>Estética</t>
  </si>
  <si>
    <t>Alimentação diária</t>
  </si>
  <si>
    <t>Cinema e Teatro</t>
  </si>
  <si>
    <t>DESPESAS (B)</t>
  </si>
  <si>
    <t>PLANILHA DE CONTROLE FINANCEIRO</t>
  </si>
  <si>
    <t>Locomoção (metrô, trem, ônibus, uber, táxi)</t>
  </si>
  <si>
    <t>Educação</t>
  </si>
  <si>
    <t>Supermercado</t>
  </si>
  <si>
    <r>
      <t xml:space="preserve">Instruções e Sugestões de Utilização 
</t>
    </r>
    <r>
      <rPr>
        <sz val="18"/>
        <color rgb="FF818285"/>
        <rFont val="Calibri"/>
        <family val="2"/>
        <scheme val="minor"/>
      </rPr>
      <t>Planilha de Controle Financeiro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</si>
</sst>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22"/>
      <color rgb="FF818285"/>
      <name val="Calibri"/>
      <family val="2"/>
      <scheme val="minor"/>
    </font>
    <font>
      <sz val="11"/>
      <color rgb="FF818285"/>
      <name val="Calibri"/>
      <family val="2"/>
      <scheme val="minor"/>
    </font>
    <font>
      <sz val="18"/>
      <color rgb="FF81828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182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B814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DB814"/>
      </top>
      <bottom/>
      <diagonal/>
    </border>
    <border>
      <left/>
      <right/>
      <top/>
      <bottom style="double">
        <color rgb="FFFDB814"/>
      </bottom>
      <diagonal/>
    </border>
    <border>
      <left style="thin">
        <color rgb="FFFDB814"/>
      </left>
      <right/>
      <top style="thin">
        <color rgb="FFFDB814"/>
      </top>
      <bottom/>
      <diagonal/>
    </border>
    <border>
      <left/>
      <right style="thin">
        <color rgb="FFFDB814"/>
      </right>
      <top style="thin">
        <color rgb="FFFDB814"/>
      </top>
      <bottom/>
      <diagonal/>
    </border>
    <border>
      <left style="thin">
        <color rgb="FFFDB814"/>
      </left>
      <right/>
      <top/>
      <bottom/>
      <diagonal/>
    </border>
    <border>
      <left/>
      <right style="thin">
        <color rgb="FFFDB814"/>
      </right>
      <top/>
      <bottom/>
      <diagonal/>
    </border>
    <border>
      <left style="thin">
        <color rgb="FFFDB814"/>
      </left>
      <right/>
      <top/>
      <bottom style="double">
        <color rgb="FFFDB814"/>
      </bottom>
      <diagonal/>
    </border>
    <border>
      <left/>
      <right style="thin">
        <color rgb="FFFDB814"/>
      </right>
      <top/>
      <bottom style="double">
        <color rgb="FFFDB814"/>
      </bottom>
      <diagonal/>
    </border>
    <border>
      <left/>
      <right/>
      <top/>
      <bottom style="thin">
        <color rgb="FFFDB81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0" borderId="0" xfId="0" applyBorder="1"/>
    <xf numFmtId="3" fontId="2" fillId="2" borderId="0" xfId="0" applyNumberFormat="1" applyFon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164" fontId="9" fillId="5" borderId="2" xfId="1" applyNumberFormat="1" applyFont="1" applyFill="1" applyBorder="1" applyAlignment="1">
      <alignment horizontal="center" vertical="center"/>
    </xf>
    <xf numFmtId="164" fontId="9" fillId="5" borderId="0" xfId="1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164" fontId="10" fillId="5" borderId="2" xfId="1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3" fontId="9" fillId="5" borderId="0" xfId="2" applyFont="1" applyFill="1" applyBorder="1" applyAlignment="1">
      <alignment horizontal="center" vertical="center"/>
    </xf>
    <xf numFmtId="43" fontId="7" fillId="0" borderId="0" xfId="2" applyFont="1" applyBorder="1" applyAlignment="1">
      <alignment horizontal="center" vertical="center"/>
    </xf>
    <xf numFmtId="43" fontId="11" fillId="3" borderId="0" xfId="2" applyFont="1" applyFill="1" applyBorder="1" applyAlignment="1">
      <alignment horizontal="center" vertical="center"/>
    </xf>
    <xf numFmtId="164" fontId="11" fillId="2" borderId="2" xfId="1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7" xfId="0" applyFont="1" applyBorder="1"/>
    <xf numFmtId="3" fontId="7" fillId="0" borderId="8" xfId="0" applyNumberFormat="1" applyFont="1" applyBorder="1"/>
    <xf numFmtId="0" fontId="7" fillId="0" borderId="9" xfId="0" applyFont="1" applyBorder="1"/>
    <xf numFmtId="43" fontId="10" fillId="5" borderId="0" xfId="2" applyFont="1" applyFill="1" applyBorder="1" applyAlignment="1">
      <alignment horizontal="center" vertical="center"/>
    </xf>
    <xf numFmtId="43" fontId="7" fillId="4" borderId="0" xfId="2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NumberFormat="1" applyFont="1"/>
    <xf numFmtId="0" fontId="0" fillId="0" borderId="0" xfId="0"/>
    <xf numFmtId="0" fontId="0" fillId="3" borderId="0" xfId="0" applyFill="1"/>
    <xf numFmtId="0" fontId="0" fillId="6" borderId="0" xfId="0" applyFill="1" applyAlignment="1"/>
    <xf numFmtId="0" fontId="0" fillId="3" borderId="0" xfId="0" applyFill="1" applyAlignment="1"/>
    <xf numFmtId="0" fontId="0" fillId="6" borderId="0" xfId="0" applyFill="1"/>
    <xf numFmtId="0" fontId="13" fillId="6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0" fontId="12" fillId="6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0" fontId="0" fillId="0" borderId="0" xfId="0"/>
    <xf numFmtId="0" fontId="0" fillId="0" borderId="13" xfId="0" applyBorder="1" applyAlignment="1"/>
    <xf numFmtId="0" fontId="0" fillId="0" borderId="11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2" xfId="0" applyBorder="1" applyAlignment="1"/>
    <xf numFmtId="0" fontId="0" fillId="0" borderId="18" xfId="0" applyBorder="1" applyAlignment="1"/>
    <xf numFmtId="0" fontId="8" fillId="6" borderId="10" xfId="0" applyFont="1" applyFill="1" applyBorder="1" applyAlignment="1">
      <alignment horizontal="center" vertical="center"/>
    </xf>
    <xf numFmtId="0" fontId="0" fillId="6" borderId="10" xfId="0" applyFill="1" applyBorder="1" applyAlignment="1"/>
    <xf numFmtId="0" fontId="6" fillId="7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mruColors>
      <color rgb="FFFDB814"/>
      <color rgb="FF818285"/>
      <color rgb="FF007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94154725967409"/>
          <c:y val="0.31416438498577948"/>
          <c:w val="0.699150863257885"/>
          <c:h val="0.56466660230929788"/>
        </c:manualLayout>
      </c:layout>
      <c:pie3DChart>
        <c:varyColors val="1"/>
        <c:ser>
          <c:idx val="0"/>
          <c:order val="0"/>
          <c:tx>
            <c:strRef>
              <c:f>Plan1!$C$3</c:f>
              <c:strCache>
                <c:ptCount val="1"/>
                <c:pt idx="0">
                  <c:v>Janeiro</c:v>
                </c:pt>
              </c:strCache>
            </c:strRef>
          </c:tx>
          <c:dPt>
            <c:idx val="0"/>
            <c:bubble3D val="0"/>
            <c:spPr>
              <a:solidFill>
                <a:srgbClr val="FDB814"/>
              </a:solidFill>
            </c:spPr>
          </c:dPt>
          <c:dPt>
            <c:idx val="1"/>
            <c:bubble3D val="0"/>
            <c:spPr>
              <a:solidFill>
                <a:srgbClr val="818285"/>
              </a:solidFill>
            </c:spPr>
          </c:dPt>
          <c:dLbls>
            <c:dLbl>
              <c:idx val="0"/>
              <c:layout>
                <c:manualLayout>
                  <c:x val="-0.26779873909732382"/>
                  <c:y val="-2.21902085567718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3485537641911991"/>
                  <c:y val="-2.218207548270678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490972908285099"/>
                  <c:y val="1.03113234668536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70970226916327E-3"/>
                  <c:y val="-3.7048274037919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97744683142434E-2"/>
                  <c:y val="-4.604380756580982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6988053622979768"/>
                  <c:y val="-8.51727341167251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8969980757882284E-2"/>
                  <c:y val="-6.13018081238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40194025602676092"/>
                  <c:y val="6.30359209592501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370" baseline="0"/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2714336421669416"/>
                  <c:y val="-5.68767086085760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aseline="0"/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Plan1!$B$4:$B$12</c:f>
              <c:strCache>
                <c:ptCount val="9"/>
                <c:pt idx="0">
                  <c:v>Moradia</c:v>
                </c:pt>
                <c:pt idx="1">
                  <c:v>Saúde</c:v>
                </c:pt>
                <c:pt idx="2">
                  <c:v>Estudos</c:v>
                </c:pt>
                <c:pt idx="3">
                  <c:v>Automóvel</c:v>
                </c:pt>
                <c:pt idx="4">
                  <c:v>Pessoal</c:v>
                </c:pt>
                <c:pt idx="5">
                  <c:v>Lazer</c:v>
                </c:pt>
                <c:pt idx="6">
                  <c:v>Família</c:v>
                </c:pt>
                <c:pt idx="7">
                  <c:v>Previdência</c:v>
                </c:pt>
                <c:pt idx="8">
                  <c:v>Diversos</c:v>
                </c:pt>
              </c:strCache>
            </c:strRef>
          </c:cat>
          <c:val>
            <c:numRef>
              <c:f>Plan1!$C$4:$C$12</c:f>
              <c:numCache>
                <c:formatCode>General</c:formatCode>
                <c:ptCount val="9"/>
                <c:pt idx="0">
                  <c:v>4020</c:v>
                </c:pt>
                <c:pt idx="1">
                  <c:v>100</c:v>
                </c:pt>
                <c:pt idx="2">
                  <c:v>680</c:v>
                </c:pt>
                <c:pt idx="3">
                  <c:v>1230</c:v>
                </c:pt>
                <c:pt idx="4">
                  <c:v>640</c:v>
                </c:pt>
                <c:pt idx="5">
                  <c:v>400</c:v>
                </c:pt>
                <c:pt idx="6">
                  <c:v>700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</c:spPr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224421603672778"/>
          <c:y val="0.43768783887961765"/>
          <c:w val="0.67269159215183971"/>
          <c:h val="0.54044973582301492"/>
        </c:manualLayout>
      </c:layout>
      <c:pie3DChart>
        <c:varyColors val="1"/>
        <c:ser>
          <c:idx val="1"/>
          <c:order val="1"/>
          <c:tx>
            <c:strRef>
              <c:f>Plan1!$K$3</c:f>
              <c:strCache>
                <c:ptCount val="1"/>
                <c:pt idx="0">
                  <c:v>Setembro</c:v>
                </c:pt>
              </c:strCache>
            </c:strRef>
          </c:tx>
          <c:dPt>
            <c:idx val="0"/>
            <c:bubble3D val="0"/>
            <c:spPr>
              <a:solidFill>
                <a:srgbClr val="FDB814"/>
              </a:solidFill>
            </c:spPr>
          </c:dPt>
          <c:dPt>
            <c:idx val="1"/>
            <c:bubble3D val="0"/>
            <c:spPr>
              <a:solidFill>
                <a:srgbClr val="818285"/>
              </a:solidFill>
            </c:spPr>
          </c:dPt>
          <c:dLbls>
            <c:dLbl>
              <c:idx val="2"/>
              <c:layout>
                <c:manualLayout>
                  <c:x val="-0.37184936286777376"/>
                  <c:y val="2.97733042069495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33420672164926923"/>
                  <c:y val="-0.10462409135046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38203960626933925"/>
                  <c:y val="-0.197276841318075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38998244014159267"/>
                  <c:y val="-4.8625176534875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Plan1!$B$4:$B$12</c:f>
              <c:strCache>
                <c:ptCount val="9"/>
                <c:pt idx="0">
                  <c:v>Moradia</c:v>
                </c:pt>
                <c:pt idx="1">
                  <c:v>Saúde</c:v>
                </c:pt>
                <c:pt idx="2">
                  <c:v>Estudos</c:v>
                </c:pt>
                <c:pt idx="3">
                  <c:v>Automóvel</c:v>
                </c:pt>
                <c:pt idx="4">
                  <c:v>Pessoal</c:v>
                </c:pt>
                <c:pt idx="5">
                  <c:v>Lazer</c:v>
                </c:pt>
                <c:pt idx="6">
                  <c:v>Família</c:v>
                </c:pt>
                <c:pt idx="7">
                  <c:v>Previdência</c:v>
                </c:pt>
                <c:pt idx="8">
                  <c:v>Diversos</c:v>
                </c:pt>
              </c:strCache>
            </c:strRef>
          </c:cat>
          <c:val>
            <c:numRef>
              <c:f>Plan1!$K$4:$K$12</c:f>
              <c:numCache>
                <c:formatCode>General</c:formatCode>
                <c:ptCount val="9"/>
                <c:pt idx="0">
                  <c:v>1200</c:v>
                </c:pt>
                <c:pt idx="1">
                  <c:v>3000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0"/>
          <c:order val="0"/>
          <c:tx>
            <c:strRef>
              <c:f>Plan1!$C$3</c:f>
              <c:strCache>
                <c:ptCount val="1"/>
                <c:pt idx="0">
                  <c:v>Janeiro</c:v>
                </c:pt>
              </c:strCache>
            </c:strRef>
          </c:tx>
          <c:dPt>
            <c:idx val="0"/>
            <c:bubble3D val="0"/>
            <c:spPr>
              <a:solidFill>
                <a:srgbClr val="FDB814"/>
              </a:solidFill>
            </c:spPr>
          </c:dPt>
          <c:dPt>
            <c:idx val="1"/>
            <c:bubble3D val="0"/>
            <c:spPr>
              <a:solidFill>
                <a:srgbClr val="818285"/>
              </a:solidFill>
            </c:spPr>
          </c:dPt>
          <c:dLbls>
            <c:dLbl>
              <c:idx val="0"/>
              <c:layout>
                <c:manualLayout>
                  <c:x val="-0.26779873909732382"/>
                  <c:y val="-2.21902085567718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3485537641911991"/>
                  <c:y val="-2.218207548270678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490972908285099"/>
                  <c:y val="1.03113234668536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0970226916327E-3"/>
                  <c:y val="-3.7048274037919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97744683142434E-2"/>
                  <c:y val="-4.604380756580982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6988053622979768"/>
                  <c:y val="-8.51727341167251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8969980757882284E-2"/>
                  <c:y val="-6.13018081238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40194025602676092"/>
                  <c:y val="6.30359209592501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370" baseline="0"/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2714336421669416"/>
                  <c:y val="-5.68767086085760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aseline="0"/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Plan1!$B$4:$B$12</c:f>
              <c:strCache>
                <c:ptCount val="9"/>
                <c:pt idx="0">
                  <c:v>Moradia</c:v>
                </c:pt>
                <c:pt idx="1">
                  <c:v>Saúde</c:v>
                </c:pt>
                <c:pt idx="2">
                  <c:v>Estudos</c:v>
                </c:pt>
                <c:pt idx="3">
                  <c:v>Automóvel</c:v>
                </c:pt>
                <c:pt idx="4">
                  <c:v>Pessoal</c:v>
                </c:pt>
                <c:pt idx="5">
                  <c:v>Lazer</c:v>
                </c:pt>
                <c:pt idx="6">
                  <c:v>Família</c:v>
                </c:pt>
                <c:pt idx="7">
                  <c:v>Previdência</c:v>
                </c:pt>
                <c:pt idx="8">
                  <c:v>Diversos</c:v>
                </c:pt>
              </c:strCache>
            </c:strRef>
          </c:cat>
          <c:val>
            <c:numRef>
              <c:f>Plan1!$C$4:$C$12</c:f>
              <c:numCache>
                <c:formatCode>General</c:formatCode>
                <c:ptCount val="9"/>
                <c:pt idx="0">
                  <c:v>4020</c:v>
                </c:pt>
                <c:pt idx="1">
                  <c:v>100</c:v>
                </c:pt>
                <c:pt idx="2">
                  <c:v>680</c:v>
                </c:pt>
                <c:pt idx="3">
                  <c:v>1230</c:v>
                </c:pt>
                <c:pt idx="4">
                  <c:v>640</c:v>
                </c:pt>
                <c:pt idx="5">
                  <c:v>400</c:v>
                </c:pt>
                <c:pt idx="6">
                  <c:v>700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</c:spPr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113976846113893"/>
          <c:y val="0.43982380479408845"/>
          <c:w val="0.67698642983303015"/>
          <c:h val="0.54354506307244843"/>
        </c:manualLayout>
      </c:layout>
      <c:pie3DChart>
        <c:varyColors val="1"/>
        <c:ser>
          <c:idx val="1"/>
          <c:order val="1"/>
          <c:tx>
            <c:strRef>
              <c:f>Plan1!$L$3</c:f>
              <c:strCache>
                <c:ptCount val="1"/>
                <c:pt idx="0">
                  <c:v>Outubro</c:v>
                </c:pt>
              </c:strCache>
            </c:strRef>
          </c:tx>
          <c:dPt>
            <c:idx val="0"/>
            <c:bubble3D val="0"/>
            <c:spPr>
              <a:solidFill>
                <a:srgbClr val="FDB814"/>
              </a:solidFill>
            </c:spPr>
          </c:dPt>
          <c:dPt>
            <c:idx val="1"/>
            <c:bubble3D val="0"/>
            <c:spPr>
              <a:solidFill>
                <a:srgbClr val="818285"/>
              </a:solidFill>
            </c:spPr>
          </c:dPt>
          <c:dLbls>
            <c:dLbl>
              <c:idx val="4"/>
              <c:layout>
                <c:manualLayout>
                  <c:x val="-0.15784401661839464"/>
                  <c:y val="-0.352834296917716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3148617672871564E-2"/>
                  <c:y val="-0.367215268094302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657188316195559E-2"/>
                  <c:y val="1.5877627479463845E-2"/>
                </c:manualLayout>
              </c:layout>
              <c:spPr/>
              <c:txPr>
                <a:bodyPr/>
                <a:lstStyle/>
                <a:p>
                  <a:pPr>
                    <a:defRPr sz="1300"/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9.8947981685169897E-2"/>
                  <c:y val="-0.13965071548971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Plan1!$B$4:$B$12</c:f>
              <c:strCache>
                <c:ptCount val="9"/>
                <c:pt idx="0">
                  <c:v>Moradia</c:v>
                </c:pt>
                <c:pt idx="1">
                  <c:v>Saúde</c:v>
                </c:pt>
                <c:pt idx="2">
                  <c:v>Estudos</c:v>
                </c:pt>
                <c:pt idx="3">
                  <c:v>Automóvel</c:v>
                </c:pt>
                <c:pt idx="4">
                  <c:v>Pessoal</c:v>
                </c:pt>
                <c:pt idx="5">
                  <c:v>Lazer</c:v>
                </c:pt>
                <c:pt idx="6">
                  <c:v>Família</c:v>
                </c:pt>
                <c:pt idx="7">
                  <c:v>Previdência</c:v>
                </c:pt>
                <c:pt idx="8">
                  <c:v>Diversos</c:v>
                </c:pt>
              </c:strCache>
            </c:strRef>
          </c:cat>
          <c:val>
            <c:numRef>
              <c:f>Plan1!$L$4:$L$12</c:f>
              <c:numCache>
                <c:formatCode>General</c:formatCode>
                <c:ptCount val="9"/>
                <c:pt idx="0">
                  <c:v>1300</c:v>
                </c:pt>
                <c:pt idx="1">
                  <c:v>3000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900</c:v>
                </c:pt>
              </c:numCache>
            </c:numRef>
          </c:val>
        </c:ser>
        <c:ser>
          <c:idx val="0"/>
          <c:order val="0"/>
          <c:tx>
            <c:strRef>
              <c:f>Plan1!$C$3</c:f>
              <c:strCache>
                <c:ptCount val="1"/>
                <c:pt idx="0">
                  <c:v>Janeiro</c:v>
                </c:pt>
              </c:strCache>
            </c:strRef>
          </c:tx>
          <c:dPt>
            <c:idx val="0"/>
            <c:bubble3D val="0"/>
            <c:spPr>
              <a:solidFill>
                <a:srgbClr val="FDB814"/>
              </a:solidFill>
            </c:spPr>
          </c:dPt>
          <c:dPt>
            <c:idx val="1"/>
            <c:bubble3D val="0"/>
            <c:spPr>
              <a:solidFill>
                <a:srgbClr val="818285"/>
              </a:solidFill>
            </c:spPr>
          </c:dPt>
          <c:dLbls>
            <c:dLbl>
              <c:idx val="0"/>
              <c:layout>
                <c:manualLayout>
                  <c:x val="-0.26779873909732382"/>
                  <c:y val="-2.21902085567718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3485537641911991"/>
                  <c:y val="-2.218207548270678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490972908285099"/>
                  <c:y val="1.03113234668536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0970226916327E-3"/>
                  <c:y val="-3.7048274037919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97744683142434E-2"/>
                  <c:y val="-4.604380756580982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6988053622979768"/>
                  <c:y val="-8.51727341167251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8969980757882284E-2"/>
                  <c:y val="-6.13018081238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40194025602676092"/>
                  <c:y val="6.30359209592501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370" baseline="0"/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2714336421669416"/>
                  <c:y val="-5.68767086085760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aseline="0"/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Plan1!$B$4:$B$12</c:f>
              <c:strCache>
                <c:ptCount val="9"/>
                <c:pt idx="0">
                  <c:v>Moradia</c:v>
                </c:pt>
                <c:pt idx="1">
                  <c:v>Saúde</c:v>
                </c:pt>
                <c:pt idx="2">
                  <c:v>Estudos</c:v>
                </c:pt>
                <c:pt idx="3">
                  <c:v>Automóvel</c:v>
                </c:pt>
                <c:pt idx="4">
                  <c:v>Pessoal</c:v>
                </c:pt>
                <c:pt idx="5">
                  <c:v>Lazer</c:v>
                </c:pt>
                <c:pt idx="6">
                  <c:v>Família</c:v>
                </c:pt>
                <c:pt idx="7">
                  <c:v>Previdência</c:v>
                </c:pt>
                <c:pt idx="8">
                  <c:v>Diversos</c:v>
                </c:pt>
              </c:strCache>
            </c:strRef>
          </c:cat>
          <c:val>
            <c:numRef>
              <c:f>Plan1!$C$4:$C$12</c:f>
              <c:numCache>
                <c:formatCode>General</c:formatCode>
                <c:ptCount val="9"/>
                <c:pt idx="0">
                  <c:v>4020</c:v>
                </c:pt>
                <c:pt idx="1">
                  <c:v>100</c:v>
                </c:pt>
                <c:pt idx="2">
                  <c:v>680</c:v>
                </c:pt>
                <c:pt idx="3">
                  <c:v>1230</c:v>
                </c:pt>
                <c:pt idx="4">
                  <c:v>640</c:v>
                </c:pt>
                <c:pt idx="5">
                  <c:v>400</c:v>
                </c:pt>
                <c:pt idx="6">
                  <c:v>700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</c:spPr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998837431883516"/>
          <c:y val="0.41193098945221007"/>
          <c:w val="0.66862286606407473"/>
          <c:h val="0.53896835013334976"/>
        </c:manualLayout>
      </c:layout>
      <c:pie3DChart>
        <c:varyColors val="1"/>
        <c:ser>
          <c:idx val="1"/>
          <c:order val="1"/>
          <c:tx>
            <c:strRef>
              <c:f>Plan1!$M$3</c:f>
              <c:strCache>
                <c:ptCount val="1"/>
                <c:pt idx="0">
                  <c:v>Novembro</c:v>
                </c:pt>
              </c:strCache>
            </c:strRef>
          </c:tx>
          <c:explosion val="4"/>
          <c:dPt>
            <c:idx val="0"/>
            <c:bubble3D val="0"/>
            <c:explosion val="0"/>
            <c:spPr>
              <a:solidFill>
                <a:srgbClr val="FDB814"/>
              </a:solidFill>
            </c:spPr>
          </c:dPt>
          <c:dPt>
            <c:idx val="1"/>
            <c:bubble3D val="0"/>
            <c:explosion val="0"/>
            <c:spPr>
              <a:solidFill>
                <a:srgbClr val="818285"/>
              </a:solidFill>
            </c:spPr>
          </c:dPt>
          <c:dPt>
            <c:idx val="5"/>
            <c:bubble3D val="0"/>
            <c:explosion val="0"/>
          </c:dPt>
          <c:dLbls>
            <c:dLbl>
              <c:idx val="6"/>
              <c:layout>
                <c:manualLayout>
                  <c:x val="-0.23131582251694241"/>
                  <c:y val="-6.77728798032725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1300"/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20185110874226639"/>
                  <c:y val="-9.96023869775238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Plan1!$B$4:$B$12</c:f>
              <c:strCache>
                <c:ptCount val="9"/>
                <c:pt idx="0">
                  <c:v>Moradia</c:v>
                </c:pt>
                <c:pt idx="1">
                  <c:v>Saúde</c:v>
                </c:pt>
                <c:pt idx="2">
                  <c:v>Estudos</c:v>
                </c:pt>
                <c:pt idx="3">
                  <c:v>Automóvel</c:v>
                </c:pt>
                <c:pt idx="4">
                  <c:v>Pessoal</c:v>
                </c:pt>
                <c:pt idx="5">
                  <c:v>Lazer</c:v>
                </c:pt>
                <c:pt idx="6">
                  <c:v>Família</c:v>
                </c:pt>
                <c:pt idx="7">
                  <c:v>Previdência</c:v>
                </c:pt>
                <c:pt idx="8">
                  <c:v>Diversos</c:v>
                </c:pt>
              </c:strCache>
            </c:strRef>
          </c:cat>
          <c:val>
            <c:numRef>
              <c:f>Plan1!$M$4:$M$12</c:f>
              <c:numCache>
                <c:formatCode>General</c:formatCode>
                <c:ptCount val="9"/>
                <c:pt idx="0">
                  <c:v>1400</c:v>
                </c:pt>
                <c:pt idx="1">
                  <c:v>3000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0"/>
          <c:order val="0"/>
          <c:tx>
            <c:strRef>
              <c:f>Plan1!$C$3</c:f>
              <c:strCache>
                <c:ptCount val="1"/>
                <c:pt idx="0">
                  <c:v>Janeiro</c:v>
                </c:pt>
              </c:strCache>
            </c:strRef>
          </c:tx>
          <c:dPt>
            <c:idx val="0"/>
            <c:bubble3D val="0"/>
            <c:spPr>
              <a:solidFill>
                <a:srgbClr val="FDB814"/>
              </a:solidFill>
            </c:spPr>
          </c:dPt>
          <c:dPt>
            <c:idx val="1"/>
            <c:bubble3D val="0"/>
            <c:spPr>
              <a:solidFill>
                <a:srgbClr val="818285"/>
              </a:solidFill>
            </c:spPr>
          </c:dPt>
          <c:dLbls>
            <c:dLbl>
              <c:idx val="0"/>
              <c:layout>
                <c:manualLayout>
                  <c:x val="-0.26779873909732382"/>
                  <c:y val="-2.21902085567718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3485537641911991"/>
                  <c:y val="-2.218207548270678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490972908285099"/>
                  <c:y val="1.03113234668536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0970226916327E-3"/>
                  <c:y val="-3.7048274037919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97744683142434E-2"/>
                  <c:y val="-4.604380756580982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6988053622979768"/>
                  <c:y val="-8.51727341167251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8969980757882284E-2"/>
                  <c:y val="-6.13018081238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40194025602676092"/>
                  <c:y val="6.30359209592501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370" baseline="0"/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2714336421669416"/>
                  <c:y val="-5.68767086085760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aseline="0"/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Plan1!$B$4:$B$12</c:f>
              <c:strCache>
                <c:ptCount val="9"/>
                <c:pt idx="0">
                  <c:v>Moradia</c:v>
                </c:pt>
                <c:pt idx="1">
                  <c:v>Saúde</c:v>
                </c:pt>
                <c:pt idx="2">
                  <c:v>Estudos</c:v>
                </c:pt>
                <c:pt idx="3">
                  <c:v>Automóvel</c:v>
                </c:pt>
                <c:pt idx="4">
                  <c:v>Pessoal</c:v>
                </c:pt>
                <c:pt idx="5">
                  <c:v>Lazer</c:v>
                </c:pt>
                <c:pt idx="6">
                  <c:v>Família</c:v>
                </c:pt>
                <c:pt idx="7">
                  <c:v>Previdência</c:v>
                </c:pt>
                <c:pt idx="8">
                  <c:v>Diversos</c:v>
                </c:pt>
              </c:strCache>
            </c:strRef>
          </c:cat>
          <c:val>
            <c:numRef>
              <c:f>Plan1!$C$4:$C$12</c:f>
              <c:numCache>
                <c:formatCode>General</c:formatCode>
                <c:ptCount val="9"/>
                <c:pt idx="0">
                  <c:v>4020</c:v>
                </c:pt>
                <c:pt idx="1">
                  <c:v>100</c:v>
                </c:pt>
                <c:pt idx="2">
                  <c:v>680</c:v>
                </c:pt>
                <c:pt idx="3">
                  <c:v>1230</c:v>
                </c:pt>
                <c:pt idx="4">
                  <c:v>640</c:v>
                </c:pt>
                <c:pt idx="5">
                  <c:v>400</c:v>
                </c:pt>
                <c:pt idx="6">
                  <c:v>700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</c:spPr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740038005316559"/>
          <c:y val="0.46025885356349727"/>
          <c:w val="0.6556408045920582"/>
          <c:h val="0.52716261347602478"/>
        </c:manualLayout>
      </c:layout>
      <c:pie3DChart>
        <c:varyColors val="1"/>
        <c:ser>
          <c:idx val="1"/>
          <c:order val="1"/>
          <c:tx>
            <c:strRef>
              <c:f>Plan1!$N$3</c:f>
              <c:strCache>
                <c:ptCount val="1"/>
                <c:pt idx="0">
                  <c:v>Dezembro</c:v>
                </c:pt>
              </c:strCache>
            </c:strRef>
          </c:tx>
          <c:dPt>
            <c:idx val="0"/>
            <c:bubble3D val="0"/>
            <c:spPr>
              <a:solidFill>
                <a:srgbClr val="FDB814"/>
              </a:solidFill>
            </c:spPr>
          </c:dPt>
          <c:dPt>
            <c:idx val="1"/>
            <c:bubble3D val="0"/>
            <c:spPr>
              <a:solidFill>
                <a:srgbClr val="818285"/>
              </a:solidFill>
            </c:spPr>
          </c:dPt>
          <c:dLbls>
            <c:dLbl>
              <c:idx val="2"/>
              <c:layout>
                <c:manualLayout>
                  <c:x val="-0.14460970582209243"/>
                  <c:y val="8.80836874262856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013127086086684E-2"/>
                  <c:y val="-0.163157753463341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3077903698481555"/>
                  <c:y val="-0.190880975935046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Plan1!$B$4:$B$12</c:f>
              <c:strCache>
                <c:ptCount val="9"/>
                <c:pt idx="0">
                  <c:v>Moradia</c:v>
                </c:pt>
                <c:pt idx="1">
                  <c:v>Saúde</c:v>
                </c:pt>
                <c:pt idx="2">
                  <c:v>Estudos</c:v>
                </c:pt>
                <c:pt idx="3">
                  <c:v>Automóvel</c:v>
                </c:pt>
                <c:pt idx="4">
                  <c:v>Pessoal</c:v>
                </c:pt>
                <c:pt idx="5">
                  <c:v>Lazer</c:v>
                </c:pt>
                <c:pt idx="6">
                  <c:v>Família</c:v>
                </c:pt>
                <c:pt idx="7">
                  <c:v>Previdência</c:v>
                </c:pt>
                <c:pt idx="8">
                  <c:v>Diversos</c:v>
                </c:pt>
              </c:strCache>
            </c:strRef>
          </c:cat>
          <c:val>
            <c:numRef>
              <c:f>Plan1!$N$4:$N$12</c:f>
              <c:numCache>
                <c:formatCode>General</c:formatCode>
                <c:ptCount val="9"/>
                <c:pt idx="0">
                  <c:v>1500</c:v>
                </c:pt>
                <c:pt idx="1">
                  <c:v>3000</c:v>
                </c:pt>
                <c:pt idx="2">
                  <c:v>0</c:v>
                </c:pt>
                <c:pt idx="3">
                  <c:v>400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0"/>
          <c:order val="0"/>
          <c:tx>
            <c:strRef>
              <c:f>Plan1!$C$3</c:f>
              <c:strCache>
                <c:ptCount val="1"/>
                <c:pt idx="0">
                  <c:v>Janeiro</c:v>
                </c:pt>
              </c:strCache>
            </c:strRef>
          </c:tx>
          <c:dPt>
            <c:idx val="0"/>
            <c:bubble3D val="0"/>
            <c:spPr>
              <a:solidFill>
                <a:srgbClr val="FDB814"/>
              </a:solidFill>
            </c:spPr>
          </c:dPt>
          <c:dPt>
            <c:idx val="1"/>
            <c:bubble3D val="0"/>
            <c:spPr>
              <a:solidFill>
                <a:srgbClr val="818285"/>
              </a:solidFill>
            </c:spPr>
          </c:dPt>
          <c:dLbls>
            <c:dLbl>
              <c:idx val="0"/>
              <c:layout>
                <c:manualLayout>
                  <c:x val="-0.26779873909732382"/>
                  <c:y val="-2.21902085567718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3485537641911991"/>
                  <c:y val="-2.218207548270678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490972908285099"/>
                  <c:y val="1.03113234668536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0970226916327E-3"/>
                  <c:y val="-3.7048274037919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97744683142434E-2"/>
                  <c:y val="-4.604380756580982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6988053622979768"/>
                  <c:y val="-8.51727341167251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8969980757882284E-2"/>
                  <c:y val="-6.13018081238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40194025602676092"/>
                  <c:y val="6.30359209592501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370" baseline="0"/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2714336421669416"/>
                  <c:y val="-5.68767086085760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aseline="0"/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Plan1!$B$4:$B$12</c:f>
              <c:strCache>
                <c:ptCount val="9"/>
                <c:pt idx="0">
                  <c:v>Moradia</c:v>
                </c:pt>
                <c:pt idx="1">
                  <c:v>Saúde</c:v>
                </c:pt>
                <c:pt idx="2">
                  <c:v>Estudos</c:v>
                </c:pt>
                <c:pt idx="3">
                  <c:v>Automóvel</c:v>
                </c:pt>
                <c:pt idx="4">
                  <c:v>Pessoal</c:v>
                </c:pt>
                <c:pt idx="5">
                  <c:v>Lazer</c:v>
                </c:pt>
                <c:pt idx="6">
                  <c:v>Família</c:v>
                </c:pt>
                <c:pt idx="7">
                  <c:v>Previdência</c:v>
                </c:pt>
                <c:pt idx="8">
                  <c:v>Diversos</c:v>
                </c:pt>
              </c:strCache>
            </c:strRef>
          </c:cat>
          <c:val>
            <c:numRef>
              <c:f>Plan1!$C$4:$C$12</c:f>
              <c:numCache>
                <c:formatCode>General</c:formatCode>
                <c:ptCount val="9"/>
                <c:pt idx="0">
                  <c:v>4020</c:v>
                </c:pt>
                <c:pt idx="1">
                  <c:v>100</c:v>
                </c:pt>
                <c:pt idx="2">
                  <c:v>680</c:v>
                </c:pt>
                <c:pt idx="3">
                  <c:v>1230</c:v>
                </c:pt>
                <c:pt idx="4">
                  <c:v>640</c:v>
                </c:pt>
                <c:pt idx="5">
                  <c:v>400</c:v>
                </c:pt>
                <c:pt idx="6">
                  <c:v>700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</c:spPr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913975265583916"/>
          <c:y val="0.43974312809706939"/>
          <c:w val="0.65747127496523927"/>
          <c:h val="0.52882564817821731"/>
        </c:manualLayout>
      </c:layout>
      <c:pie3DChart>
        <c:varyColors val="1"/>
        <c:ser>
          <c:idx val="1"/>
          <c:order val="1"/>
          <c:tx>
            <c:strRef>
              <c:f>Plan1!$D$3</c:f>
              <c:strCache>
                <c:ptCount val="1"/>
                <c:pt idx="0">
                  <c:v>Fevereiro</c:v>
                </c:pt>
              </c:strCache>
            </c:strRef>
          </c:tx>
          <c:dPt>
            <c:idx val="0"/>
            <c:bubble3D val="0"/>
            <c:spPr>
              <a:solidFill>
                <a:srgbClr val="FDB814"/>
              </a:solidFill>
            </c:spPr>
          </c:dPt>
          <c:dPt>
            <c:idx val="1"/>
            <c:bubble3D val="0"/>
            <c:spPr>
              <a:solidFill>
                <a:srgbClr val="818285"/>
              </a:solidFill>
            </c:spPr>
          </c:dPt>
          <c:dLbls>
            <c:dLbl>
              <c:idx val="0"/>
              <c:layout>
                <c:manualLayout>
                  <c:x val="0.2058699566276232"/>
                  <c:y val="0.141221593890652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40033090151234768"/>
                  <c:y val="-0.128783314422135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40346726568752833"/>
                  <c:y val="5.63385258735931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8760083012946735E-2"/>
                  <c:y val="-0.100734550740964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40242653060059702"/>
                  <c:y val="1.1219505472468395E-3"/>
                </c:manualLayout>
              </c:layout>
              <c:spPr/>
              <c:txPr>
                <a:bodyPr/>
                <a:lstStyle/>
                <a:p>
                  <a:pPr>
                    <a:defRPr sz="1300"/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21439647682306451"/>
                  <c:y val="-0.230880814221597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Plan1!$B$4:$B$12</c:f>
              <c:strCache>
                <c:ptCount val="9"/>
                <c:pt idx="0">
                  <c:v>Moradia</c:v>
                </c:pt>
                <c:pt idx="1">
                  <c:v>Saúde</c:v>
                </c:pt>
                <c:pt idx="2">
                  <c:v>Estudos</c:v>
                </c:pt>
                <c:pt idx="3">
                  <c:v>Automóvel</c:v>
                </c:pt>
                <c:pt idx="4">
                  <c:v>Pessoal</c:v>
                </c:pt>
                <c:pt idx="5">
                  <c:v>Lazer</c:v>
                </c:pt>
                <c:pt idx="6">
                  <c:v>Família</c:v>
                </c:pt>
                <c:pt idx="7">
                  <c:v>Previdência</c:v>
                </c:pt>
                <c:pt idx="8">
                  <c:v>Diversos</c:v>
                </c:pt>
              </c:strCache>
            </c:strRef>
          </c:cat>
          <c:val>
            <c:numRef>
              <c:f>Plan1!$D$4:$D$12</c:f>
              <c:numCache>
                <c:formatCode>General</c:formatCode>
                <c:ptCount val="9"/>
                <c:pt idx="0">
                  <c:v>500</c:v>
                </c:pt>
                <c:pt idx="1">
                  <c:v>3000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0"/>
          <c:order val="0"/>
          <c:tx>
            <c:strRef>
              <c:f>Plan1!$C$3</c:f>
              <c:strCache>
                <c:ptCount val="1"/>
                <c:pt idx="0">
                  <c:v>Janeiro</c:v>
                </c:pt>
              </c:strCache>
            </c:strRef>
          </c:tx>
          <c:dPt>
            <c:idx val="0"/>
            <c:bubble3D val="0"/>
            <c:spPr>
              <a:solidFill>
                <a:srgbClr val="FDB814"/>
              </a:solidFill>
            </c:spPr>
          </c:dPt>
          <c:dPt>
            <c:idx val="1"/>
            <c:bubble3D val="0"/>
            <c:spPr>
              <a:solidFill>
                <a:srgbClr val="818285"/>
              </a:solidFill>
            </c:spPr>
          </c:dPt>
          <c:dLbls>
            <c:dLbl>
              <c:idx val="0"/>
              <c:layout>
                <c:manualLayout>
                  <c:x val="-0.26779873909732382"/>
                  <c:y val="-2.21902085567718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3485537641911991"/>
                  <c:y val="-2.218207548270678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490972908285099"/>
                  <c:y val="1.03113234668536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0970226916327E-3"/>
                  <c:y val="-3.7048274037919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97744683142434E-2"/>
                  <c:y val="-4.604380756580982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6988053622979768"/>
                  <c:y val="-8.51727341167251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8969980757882284E-2"/>
                  <c:y val="-6.13018081238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40194025602676092"/>
                  <c:y val="6.30359209592501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370" baseline="0"/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2714336421669416"/>
                  <c:y val="-5.68767086085760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aseline="0"/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Plan1!$B$4:$B$12</c:f>
              <c:strCache>
                <c:ptCount val="9"/>
                <c:pt idx="0">
                  <c:v>Moradia</c:v>
                </c:pt>
                <c:pt idx="1">
                  <c:v>Saúde</c:v>
                </c:pt>
                <c:pt idx="2">
                  <c:v>Estudos</c:v>
                </c:pt>
                <c:pt idx="3">
                  <c:v>Automóvel</c:v>
                </c:pt>
                <c:pt idx="4">
                  <c:v>Pessoal</c:v>
                </c:pt>
                <c:pt idx="5">
                  <c:v>Lazer</c:v>
                </c:pt>
                <c:pt idx="6">
                  <c:v>Família</c:v>
                </c:pt>
                <c:pt idx="7">
                  <c:v>Previdência</c:v>
                </c:pt>
                <c:pt idx="8">
                  <c:v>Diversos</c:v>
                </c:pt>
              </c:strCache>
            </c:strRef>
          </c:cat>
          <c:val>
            <c:numRef>
              <c:f>Plan1!$C$4:$C$12</c:f>
              <c:numCache>
                <c:formatCode>General</c:formatCode>
                <c:ptCount val="9"/>
                <c:pt idx="0">
                  <c:v>4020</c:v>
                </c:pt>
                <c:pt idx="1">
                  <c:v>100</c:v>
                </c:pt>
                <c:pt idx="2">
                  <c:v>680</c:v>
                </c:pt>
                <c:pt idx="3">
                  <c:v>1230</c:v>
                </c:pt>
                <c:pt idx="4">
                  <c:v>640</c:v>
                </c:pt>
                <c:pt idx="5">
                  <c:v>400</c:v>
                </c:pt>
                <c:pt idx="6">
                  <c:v>700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</c:spPr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192763192266641"/>
          <c:y val="0.47385456016980421"/>
          <c:w val="0.6491076371647575"/>
          <c:h val="0.52305546257591118"/>
        </c:manualLayout>
      </c:layout>
      <c:pie3DChart>
        <c:varyColors val="1"/>
        <c:ser>
          <c:idx val="1"/>
          <c:order val="1"/>
          <c:tx>
            <c:strRef>
              <c:f>Plan1!$E$3</c:f>
              <c:strCache>
                <c:ptCount val="1"/>
                <c:pt idx="0">
                  <c:v>Março</c:v>
                </c:pt>
              </c:strCache>
            </c:strRef>
          </c:tx>
          <c:dPt>
            <c:idx val="0"/>
            <c:bubble3D val="0"/>
            <c:spPr>
              <a:solidFill>
                <a:srgbClr val="FDB814"/>
              </a:solidFill>
            </c:spPr>
          </c:dPt>
          <c:dPt>
            <c:idx val="1"/>
            <c:bubble3D val="0"/>
            <c:spPr>
              <a:solidFill>
                <a:srgbClr val="818285"/>
              </a:solidFill>
            </c:spPr>
          </c:dPt>
          <c:dLbls>
            <c:dLbl>
              <c:idx val="0"/>
              <c:layout>
                <c:manualLayout>
                  <c:x val="0.21496788231373784"/>
                  <c:y val="4.63375258628134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8551575985954359E-2"/>
                  <c:y val="3.604913988079732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337953749302482"/>
                  <c:y val="-0.253586892986654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329904461353188E-2"/>
                  <c:y val="-3.68263624769206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1300"/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30186596930171744"/>
                  <c:y val="-0.110739945887036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Plan1!$B$4:$B$12</c:f>
              <c:strCache>
                <c:ptCount val="9"/>
                <c:pt idx="0">
                  <c:v>Moradia</c:v>
                </c:pt>
                <c:pt idx="1">
                  <c:v>Saúde</c:v>
                </c:pt>
                <c:pt idx="2">
                  <c:v>Estudos</c:v>
                </c:pt>
                <c:pt idx="3">
                  <c:v>Automóvel</c:v>
                </c:pt>
                <c:pt idx="4">
                  <c:v>Pessoal</c:v>
                </c:pt>
                <c:pt idx="5">
                  <c:v>Lazer</c:v>
                </c:pt>
                <c:pt idx="6">
                  <c:v>Família</c:v>
                </c:pt>
                <c:pt idx="7">
                  <c:v>Previdência</c:v>
                </c:pt>
                <c:pt idx="8">
                  <c:v>Diversos</c:v>
                </c:pt>
              </c:strCache>
            </c:strRef>
          </c:cat>
          <c:val>
            <c:numRef>
              <c:f>Plan1!$E$4:$E$12</c:f>
              <c:numCache>
                <c:formatCode>General</c:formatCode>
                <c:ptCount val="9"/>
                <c:pt idx="0">
                  <c:v>600</c:v>
                </c:pt>
                <c:pt idx="1">
                  <c:v>3000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Plan1!$C$3</c:f>
              <c:strCache>
                <c:ptCount val="1"/>
                <c:pt idx="0">
                  <c:v>Janeiro</c:v>
                </c:pt>
              </c:strCache>
            </c:strRef>
          </c:tx>
          <c:dPt>
            <c:idx val="0"/>
            <c:bubble3D val="0"/>
            <c:spPr>
              <a:solidFill>
                <a:srgbClr val="FDB814"/>
              </a:solidFill>
            </c:spPr>
          </c:dPt>
          <c:dPt>
            <c:idx val="1"/>
            <c:bubble3D val="0"/>
            <c:spPr>
              <a:solidFill>
                <a:srgbClr val="818285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Plan1!$B$4:$B$12</c:f>
              <c:strCache>
                <c:ptCount val="9"/>
                <c:pt idx="0">
                  <c:v>Moradia</c:v>
                </c:pt>
                <c:pt idx="1">
                  <c:v>Saúde</c:v>
                </c:pt>
                <c:pt idx="2">
                  <c:v>Estudos</c:v>
                </c:pt>
                <c:pt idx="3">
                  <c:v>Automóvel</c:v>
                </c:pt>
                <c:pt idx="4">
                  <c:v>Pessoal</c:v>
                </c:pt>
                <c:pt idx="5">
                  <c:v>Lazer</c:v>
                </c:pt>
                <c:pt idx="6">
                  <c:v>Família</c:v>
                </c:pt>
                <c:pt idx="7">
                  <c:v>Previdência</c:v>
                </c:pt>
                <c:pt idx="8">
                  <c:v>Diversos</c:v>
                </c:pt>
              </c:strCache>
            </c:strRef>
          </c:cat>
          <c:val>
            <c:numRef>
              <c:f>Plan1!$C$4:$C$12</c:f>
              <c:numCache>
                <c:formatCode>General</c:formatCode>
                <c:ptCount val="9"/>
                <c:pt idx="0">
                  <c:v>4020</c:v>
                </c:pt>
                <c:pt idx="1">
                  <c:v>100</c:v>
                </c:pt>
                <c:pt idx="2">
                  <c:v>680</c:v>
                </c:pt>
                <c:pt idx="3">
                  <c:v>1230</c:v>
                </c:pt>
                <c:pt idx="4">
                  <c:v>640</c:v>
                </c:pt>
                <c:pt idx="5">
                  <c:v>400</c:v>
                </c:pt>
                <c:pt idx="6">
                  <c:v>700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0"/>
          <c:order val="0"/>
          <c:tx>
            <c:strRef>
              <c:f>Plan1!$C$3</c:f>
              <c:strCache>
                <c:ptCount val="1"/>
                <c:pt idx="0">
                  <c:v>Janeiro</c:v>
                </c:pt>
              </c:strCache>
            </c:strRef>
          </c:tx>
          <c:dPt>
            <c:idx val="0"/>
            <c:bubble3D val="0"/>
            <c:spPr>
              <a:solidFill>
                <a:srgbClr val="FDB814"/>
              </a:solidFill>
            </c:spPr>
          </c:dPt>
          <c:dPt>
            <c:idx val="1"/>
            <c:bubble3D val="0"/>
            <c:spPr>
              <a:solidFill>
                <a:srgbClr val="818285"/>
              </a:solidFill>
            </c:spPr>
          </c:dPt>
          <c:dLbls>
            <c:dLbl>
              <c:idx val="0"/>
              <c:layout>
                <c:manualLayout>
                  <c:x val="-0.26779873909732382"/>
                  <c:y val="-2.21902085567718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3485537641911991"/>
                  <c:y val="-2.218207548270678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490972908285099"/>
                  <c:y val="1.03113234668536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0970226916327E-3"/>
                  <c:y val="-3.7048274037919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97744683142434E-2"/>
                  <c:y val="-4.604380756580982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6988053622979768"/>
                  <c:y val="-8.51727341167251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8969980757882284E-2"/>
                  <c:y val="-6.13018081238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40194025602676092"/>
                  <c:y val="6.30359209592501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370" baseline="0"/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2714336421669416"/>
                  <c:y val="-5.68767086085760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aseline="0"/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Plan1!$B$4:$B$12</c:f>
              <c:strCache>
                <c:ptCount val="9"/>
                <c:pt idx="0">
                  <c:v>Moradia</c:v>
                </c:pt>
                <c:pt idx="1">
                  <c:v>Saúde</c:v>
                </c:pt>
                <c:pt idx="2">
                  <c:v>Estudos</c:v>
                </c:pt>
                <c:pt idx="3">
                  <c:v>Automóvel</c:v>
                </c:pt>
                <c:pt idx="4">
                  <c:v>Pessoal</c:v>
                </c:pt>
                <c:pt idx="5">
                  <c:v>Lazer</c:v>
                </c:pt>
                <c:pt idx="6">
                  <c:v>Família</c:v>
                </c:pt>
                <c:pt idx="7">
                  <c:v>Previdência</c:v>
                </c:pt>
                <c:pt idx="8">
                  <c:v>Diversos</c:v>
                </c:pt>
              </c:strCache>
            </c:strRef>
          </c:cat>
          <c:val>
            <c:numRef>
              <c:f>Plan1!$C$4:$C$12</c:f>
              <c:numCache>
                <c:formatCode>General</c:formatCode>
                <c:ptCount val="9"/>
                <c:pt idx="0">
                  <c:v>4020</c:v>
                </c:pt>
                <c:pt idx="1">
                  <c:v>100</c:v>
                </c:pt>
                <c:pt idx="2">
                  <c:v>680</c:v>
                </c:pt>
                <c:pt idx="3">
                  <c:v>1230</c:v>
                </c:pt>
                <c:pt idx="4">
                  <c:v>640</c:v>
                </c:pt>
                <c:pt idx="5">
                  <c:v>400</c:v>
                </c:pt>
                <c:pt idx="6">
                  <c:v>700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</c:spPr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42751092085336"/>
          <c:y val="0.37868266695405139"/>
          <c:w val="0.75800351918480968"/>
          <c:h val="0.60916367119238135"/>
        </c:manualLayout>
      </c:layout>
      <c:pie3DChart>
        <c:varyColors val="1"/>
        <c:ser>
          <c:idx val="1"/>
          <c:order val="1"/>
          <c:tx>
            <c:strRef>
              <c:f>Plan1!$F$3</c:f>
              <c:strCache>
                <c:ptCount val="1"/>
                <c:pt idx="0">
                  <c:v>Abril</c:v>
                </c:pt>
              </c:strCache>
            </c:strRef>
          </c:tx>
          <c:dPt>
            <c:idx val="0"/>
            <c:bubble3D val="0"/>
            <c:spPr>
              <a:solidFill>
                <a:srgbClr val="FDB814"/>
              </a:solidFill>
            </c:spPr>
          </c:dPt>
          <c:dPt>
            <c:idx val="1"/>
            <c:bubble3D val="0"/>
            <c:spPr>
              <a:solidFill>
                <a:srgbClr val="818285"/>
              </a:solidFill>
            </c:spPr>
          </c:dPt>
          <c:dLbls>
            <c:dLbl>
              <c:idx val="0"/>
              <c:layout>
                <c:manualLayout>
                  <c:x val="0.15129025833617846"/>
                  <c:y val="9.67939355161488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7178874386112348E-2"/>
                  <c:y val="-0.164921244570944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21509485166023234"/>
                  <c:y val="-0.139294996258407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20738229990107765"/>
                  <c:y val="-0.17414622291895573"/>
                </c:manualLayout>
              </c:layout>
              <c:spPr/>
              <c:txPr>
                <a:bodyPr/>
                <a:lstStyle/>
                <a:p>
                  <a:pPr>
                    <a:defRPr sz="1300"/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25775982439092715"/>
                  <c:y val="-2.0329495629099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Plan1!$B$4:$B$12</c:f>
              <c:strCache>
                <c:ptCount val="9"/>
                <c:pt idx="0">
                  <c:v>Moradia</c:v>
                </c:pt>
                <c:pt idx="1">
                  <c:v>Saúde</c:v>
                </c:pt>
                <c:pt idx="2">
                  <c:v>Estudos</c:v>
                </c:pt>
                <c:pt idx="3">
                  <c:v>Automóvel</c:v>
                </c:pt>
                <c:pt idx="4">
                  <c:v>Pessoal</c:v>
                </c:pt>
                <c:pt idx="5">
                  <c:v>Lazer</c:v>
                </c:pt>
                <c:pt idx="6">
                  <c:v>Família</c:v>
                </c:pt>
                <c:pt idx="7">
                  <c:v>Previdência</c:v>
                </c:pt>
                <c:pt idx="8">
                  <c:v>Diversos</c:v>
                </c:pt>
              </c:strCache>
            </c:strRef>
          </c:cat>
          <c:val>
            <c:numRef>
              <c:f>Plan1!$F$4:$F$12</c:f>
              <c:numCache>
                <c:formatCode>General</c:formatCode>
                <c:ptCount val="9"/>
                <c:pt idx="0">
                  <c:v>707</c:v>
                </c:pt>
                <c:pt idx="1">
                  <c:v>3000</c:v>
                </c:pt>
                <c:pt idx="2">
                  <c:v>0</c:v>
                </c:pt>
                <c:pt idx="3">
                  <c:v>0</c:v>
                </c:pt>
                <c:pt idx="4">
                  <c:v>700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0"/>
          <c:order val="0"/>
          <c:tx>
            <c:strRef>
              <c:f>Plan1!$C$3</c:f>
              <c:strCache>
                <c:ptCount val="1"/>
                <c:pt idx="0">
                  <c:v>Janeiro</c:v>
                </c:pt>
              </c:strCache>
            </c:strRef>
          </c:tx>
          <c:dPt>
            <c:idx val="0"/>
            <c:bubble3D val="0"/>
            <c:spPr>
              <a:solidFill>
                <a:srgbClr val="FDB814"/>
              </a:solidFill>
            </c:spPr>
          </c:dPt>
          <c:dPt>
            <c:idx val="1"/>
            <c:bubble3D val="0"/>
            <c:spPr>
              <a:solidFill>
                <a:srgbClr val="818285"/>
              </a:solidFill>
            </c:spPr>
          </c:dPt>
          <c:dLbls>
            <c:dLbl>
              <c:idx val="0"/>
              <c:layout>
                <c:manualLayout>
                  <c:x val="-0.26779873909732382"/>
                  <c:y val="-2.21902085567718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3485537641911991"/>
                  <c:y val="-2.218207548270678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490972908285099"/>
                  <c:y val="1.03113234668536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0970226916327E-3"/>
                  <c:y val="-3.7048274037919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97744683142434E-2"/>
                  <c:y val="-4.604380756580982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6988053622979768"/>
                  <c:y val="-8.51727341167251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8969980757882284E-2"/>
                  <c:y val="-6.13018081238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40194025602676092"/>
                  <c:y val="6.30359209592501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370" baseline="0"/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2714336421669416"/>
                  <c:y val="-5.68767086085760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aseline="0"/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Plan1!$B$4:$B$12</c:f>
              <c:strCache>
                <c:ptCount val="9"/>
                <c:pt idx="0">
                  <c:v>Moradia</c:v>
                </c:pt>
                <c:pt idx="1">
                  <c:v>Saúde</c:v>
                </c:pt>
                <c:pt idx="2">
                  <c:v>Estudos</c:v>
                </c:pt>
                <c:pt idx="3">
                  <c:v>Automóvel</c:v>
                </c:pt>
                <c:pt idx="4">
                  <c:v>Pessoal</c:v>
                </c:pt>
                <c:pt idx="5">
                  <c:v>Lazer</c:v>
                </c:pt>
                <c:pt idx="6">
                  <c:v>Família</c:v>
                </c:pt>
                <c:pt idx="7">
                  <c:v>Previdência</c:v>
                </c:pt>
                <c:pt idx="8">
                  <c:v>Diversos</c:v>
                </c:pt>
              </c:strCache>
            </c:strRef>
          </c:cat>
          <c:val>
            <c:numRef>
              <c:f>Plan1!$C$4:$C$12</c:f>
              <c:numCache>
                <c:formatCode>General</c:formatCode>
                <c:ptCount val="9"/>
                <c:pt idx="0">
                  <c:v>4020</c:v>
                </c:pt>
                <c:pt idx="1">
                  <c:v>100</c:v>
                </c:pt>
                <c:pt idx="2">
                  <c:v>680</c:v>
                </c:pt>
                <c:pt idx="3">
                  <c:v>1230</c:v>
                </c:pt>
                <c:pt idx="4">
                  <c:v>640</c:v>
                </c:pt>
                <c:pt idx="5">
                  <c:v>400</c:v>
                </c:pt>
                <c:pt idx="6">
                  <c:v>700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</c:spPr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01669906448297"/>
          <c:y val="0.44995058746409466"/>
          <c:w val="0.64404568113983118"/>
          <c:h val="0.5191899255953385"/>
        </c:manualLayout>
      </c:layout>
      <c:pie3DChart>
        <c:varyColors val="1"/>
        <c:ser>
          <c:idx val="1"/>
          <c:order val="1"/>
          <c:tx>
            <c:strRef>
              <c:f>Plan1!$G$3</c:f>
              <c:strCache>
                <c:ptCount val="1"/>
                <c:pt idx="0">
                  <c:v>Maio</c:v>
                </c:pt>
              </c:strCache>
            </c:strRef>
          </c:tx>
          <c:dPt>
            <c:idx val="0"/>
            <c:bubble3D val="0"/>
            <c:spPr>
              <a:solidFill>
                <a:srgbClr val="FDB814"/>
              </a:solidFill>
            </c:spPr>
          </c:dPt>
          <c:dPt>
            <c:idx val="1"/>
            <c:bubble3D val="0"/>
            <c:spPr>
              <a:solidFill>
                <a:srgbClr val="818285"/>
              </a:solidFill>
            </c:spPr>
          </c:dPt>
          <c:dLbls>
            <c:dLbl>
              <c:idx val="0"/>
              <c:layout>
                <c:manualLayout>
                  <c:x val="0.18460091157431502"/>
                  <c:y val="0.114195690687113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3713705655078593"/>
                  <c:y val="-0.24731231670044285"/>
                </c:manualLayout>
              </c:layout>
              <c:spPr/>
              <c:txPr>
                <a:bodyPr/>
                <a:lstStyle/>
                <a:p>
                  <a:pPr>
                    <a:defRPr sz="1300"/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4088931239738442"/>
                  <c:y val="-4.9151535446170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Plan1!$B$4:$B$12</c:f>
              <c:strCache>
                <c:ptCount val="9"/>
                <c:pt idx="0">
                  <c:v>Moradia</c:v>
                </c:pt>
                <c:pt idx="1">
                  <c:v>Saúde</c:v>
                </c:pt>
                <c:pt idx="2">
                  <c:v>Estudos</c:v>
                </c:pt>
                <c:pt idx="3">
                  <c:v>Automóvel</c:v>
                </c:pt>
                <c:pt idx="4">
                  <c:v>Pessoal</c:v>
                </c:pt>
                <c:pt idx="5">
                  <c:v>Lazer</c:v>
                </c:pt>
                <c:pt idx="6">
                  <c:v>Família</c:v>
                </c:pt>
                <c:pt idx="7">
                  <c:v>Previdência</c:v>
                </c:pt>
                <c:pt idx="8">
                  <c:v>Diversos</c:v>
                </c:pt>
              </c:strCache>
            </c:strRef>
          </c:cat>
          <c:val>
            <c:numRef>
              <c:f>Plan1!$G$4:$G$12</c:f>
              <c:numCache>
                <c:formatCode>General</c:formatCode>
                <c:ptCount val="9"/>
                <c:pt idx="0">
                  <c:v>800</c:v>
                </c:pt>
                <c:pt idx="1">
                  <c:v>3000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0"/>
          <c:order val="0"/>
          <c:tx>
            <c:strRef>
              <c:f>Plan1!$C$3</c:f>
              <c:strCache>
                <c:ptCount val="1"/>
                <c:pt idx="0">
                  <c:v>Janeiro</c:v>
                </c:pt>
              </c:strCache>
            </c:strRef>
          </c:tx>
          <c:dPt>
            <c:idx val="0"/>
            <c:bubble3D val="0"/>
            <c:spPr>
              <a:solidFill>
                <a:srgbClr val="FDB814"/>
              </a:solidFill>
            </c:spPr>
          </c:dPt>
          <c:dPt>
            <c:idx val="1"/>
            <c:bubble3D val="0"/>
            <c:spPr>
              <a:solidFill>
                <a:srgbClr val="818285"/>
              </a:solidFill>
            </c:spPr>
          </c:dPt>
          <c:dLbls>
            <c:dLbl>
              <c:idx val="0"/>
              <c:layout>
                <c:manualLayout>
                  <c:x val="-0.26779873909732382"/>
                  <c:y val="-2.21902085567718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3485537641911991"/>
                  <c:y val="-2.218207548270678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490972908285099"/>
                  <c:y val="1.03113234668536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0970226916327E-3"/>
                  <c:y val="-3.7048274037919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97744683142434E-2"/>
                  <c:y val="-4.604380756580982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6988053622979768"/>
                  <c:y val="-8.51727341167251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8969980757882284E-2"/>
                  <c:y val="-6.13018081238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40194025602676092"/>
                  <c:y val="6.30359209592501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370" baseline="0"/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2714336421669416"/>
                  <c:y val="-5.68767086085760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aseline="0"/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Plan1!$B$4:$B$12</c:f>
              <c:strCache>
                <c:ptCount val="9"/>
                <c:pt idx="0">
                  <c:v>Moradia</c:v>
                </c:pt>
                <c:pt idx="1">
                  <c:v>Saúde</c:v>
                </c:pt>
                <c:pt idx="2">
                  <c:v>Estudos</c:v>
                </c:pt>
                <c:pt idx="3">
                  <c:v>Automóvel</c:v>
                </c:pt>
                <c:pt idx="4">
                  <c:v>Pessoal</c:v>
                </c:pt>
                <c:pt idx="5">
                  <c:v>Lazer</c:v>
                </c:pt>
                <c:pt idx="6">
                  <c:v>Família</c:v>
                </c:pt>
                <c:pt idx="7">
                  <c:v>Previdência</c:v>
                </c:pt>
                <c:pt idx="8">
                  <c:v>Diversos</c:v>
                </c:pt>
              </c:strCache>
            </c:strRef>
          </c:cat>
          <c:val>
            <c:numRef>
              <c:f>Plan1!$C$4:$C$12</c:f>
              <c:numCache>
                <c:formatCode>General</c:formatCode>
                <c:ptCount val="9"/>
                <c:pt idx="0">
                  <c:v>4020</c:v>
                </c:pt>
                <c:pt idx="1">
                  <c:v>100</c:v>
                </c:pt>
                <c:pt idx="2">
                  <c:v>680</c:v>
                </c:pt>
                <c:pt idx="3">
                  <c:v>1230</c:v>
                </c:pt>
                <c:pt idx="4">
                  <c:v>640</c:v>
                </c:pt>
                <c:pt idx="5">
                  <c:v>400</c:v>
                </c:pt>
                <c:pt idx="6">
                  <c:v>700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</c:spPr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379619398162099"/>
          <c:y val="0.40034288725557388"/>
          <c:w val="0.69963475302331657"/>
          <c:h val="0.5642878093921847"/>
        </c:manualLayout>
      </c:layout>
      <c:pie3DChart>
        <c:varyColors val="1"/>
        <c:ser>
          <c:idx val="1"/>
          <c:order val="1"/>
          <c:tx>
            <c:strRef>
              <c:f>Plan1!$H$3</c:f>
              <c:strCache>
                <c:ptCount val="1"/>
                <c:pt idx="0">
                  <c:v>Junho</c:v>
                </c:pt>
              </c:strCache>
            </c:strRef>
          </c:tx>
          <c:dPt>
            <c:idx val="0"/>
            <c:bubble3D val="0"/>
            <c:spPr>
              <a:solidFill>
                <a:srgbClr val="FDB814"/>
              </a:solidFill>
            </c:spPr>
          </c:dPt>
          <c:dPt>
            <c:idx val="1"/>
            <c:bubble3D val="0"/>
            <c:spPr>
              <a:solidFill>
                <a:srgbClr val="818285"/>
              </a:solidFill>
            </c:spPr>
          </c:dPt>
          <c:dLbls>
            <c:dLbl>
              <c:idx val="0"/>
              <c:layout>
                <c:manualLayout>
                  <c:x val="0.22790851076448868"/>
                  <c:y val="4.3652075966430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830099861311637"/>
                  <c:y val="-4.20722236465789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30392514111218133"/>
                  <c:y val="1.86219454945623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5684684335699807E-2"/>
                  <c:y val="-0.17755459172766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1300"/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26991946357783586"/>
                  <c:y val="-0.1958402548785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Plan1!$B$4:$B$12</c:f>
              <c:strCache>
                <c:ptCount val="9"/>
                <c:pt idx="0">
                  <c:v>Moradia</c:v>
                </c:pt>
                <c:pt idx="1">
                  <c:v>Saúde</c:v>
                </c:pt>
                <c:pt idx="2">
                  <c:v>Estudos</c:v>
                </c:pt>
                <c:pt idx="3">
                  <c:v>Automóvel</c:v>
                </c:pt>
                <c:pt idx="4">
                  <c:v>Pessoal</c:v>
                </c:pt>
                <c:pt idx="5">
                  <c:v>Lazer</c:v>
                </c:pt>
                <c:pt idx="6">
                  <c:v>Família</c:v>
                </c:pt>
                <c:pt idx="7">
                  <c:v>Previdência</c:v>
                </c:pt>
                <c:pt idx="8">
                  <c:v>Diversos</c:v>
                </c:pt>
              </c:strCache>
            </c:strRef>
          </c:cat>
          <c:val>
            <c:numRef>
              <c:f>Plan1!$H$4:$H$12</c:f>
              <c:numCache>
                <c:formatCode>General</c:formatCode>
                <c:ptCount val="9"/>
                <c:pt idx="0">
                  <c:v>900</c:v>
                </c:pt>
                <c:pt idx="1">
                  <c:v>3000</c:v>
                </c:pt>
                <c:pt idx="2">
                  <c:v>0</c:v>
                </c:pt>
                <c:pt idx="3">
                  <c:v>5000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300</c:v>
                </c:pt>
                <c:pt idx="8">
                  <c:v>0</c:v>
                </c:pt>
              </c:numCache>
            </c:numRef>
          </c:val>
        </c:ser>
        <c:ser>
          <c:idx val="0"/>
          <c:order val="0"/>
          <c:tx>
            <c:strRef>
              <c:f>Plan1!$C$3</c:f>
              <c:strCache>
                <c:ptCount val="1"/>
                <c:pt idx="0">
                  <c:v>Janeiro</c:v>
                </c:pt>
              </c:strCache>
            </c:strRef>
          </c:tx>
          <c:dPt>
            <c:idx val="0"/>
            <c:bubble3D val="0"/>
            <c:spPr>
              <a:solidFill>
                <a:srgbClr val="FDB814"/>
              </a:solidFill>
            </c:spPr>
          </c:dPt>
          <c:dPt>
            <c:idx val="1"/>
            <c:bubble3D val="0"/>
            <c:spPr>
              <a:solidFill>
                <a:srgbClr val="818285"/>
              </a:solidFill>
            </c:spPr>
          </c:dPt>
          <c:dLbls>
            <c:dLbl>
              <c:idx val="0"/>
              <c:layout>
                <c:manualLayout>
                  <c:x val="-0.26779873909732382"/>
                  <c:y val="-2.21902085567718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3485537641911991"/>
                  <c:y val="-2.218207548270678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490972908285099"/>
                  <c:y val="1.03113234668536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0970226916327E-3"/>
                  <c:y val="-3.7048274037919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97744683142434E-2"/>
                  <c:y val="-4.604380756580982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6988053622979768"/>
                  <c:y val="-8.51727341167251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8969980757882284E-2"/>
                  <c:y val="-6.13018081238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40194025602676092"/>
                  <c:y val="6.30359209592501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370" baseline="0"/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2714336421669416"/>
                  <c:y val="-5.68767086085760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aseline="0"/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Plan1!$B$4:$B$12</c:f>
              <c:strCache>
                <c:ptCount val="9"/>
                <c:pt idx="0">
                  <c:v>Moradia</c:v>
                </c:pt>
                <c:pt idx="1">
                  <c:v>Saúde</c:v>
                </c:pt>
                <c:pt idx="2">
                  <c:v>Estudos</c:v>
                </c:pt>
                <c:pt idx="3">
                  <c:v>Automóvel</c:v>
                </c:pt>
                <c:pt idx="4">
                  <c:v>Pessoal</c:v>
                </c:pt>
                <c:pt idx="5">
                  <c:v>Lazer</c:v>
                </c:pt>
                <c:pt idx="6">
                  <c:v>Família</c:v>
                </c:pt>
                <c:pt idx="7">
                  <c:v>Previdência</c:v>
                </c:pt>
                <c:pt idx="8">
                  <c:v>Diversos</c:v>
                </c:pt>
              </c:strCache>
            </c:strRef>
          </c:cat>
          <c:val>
            <c:numRef>
              <c:f>Plan1!$C$4:$C$12</c:f>
              <c:numCache>
                <c:formatCode>General</c:formatCode>
                <c:ptCount val="9"/>
                <c:pt idx="0">
                  <c:v>4020</c:v>
                </c:pt>
                <c:pt idx="1">
                  <c:v>100</c:v>
                </c:pt>
                <c:pt idx="2">
                  <c:v>680</c:v>
                </c:pt>
                <c:pt idx="3">
                  <c:v>1230</c:v>
                </c:pt>
                <c:pt idx="4">
                  <c:v>640</c:v>
                </c:pt>
                <c:pt idx="5">
                  <c:v>400</c:v>
                </c:pt>
                <c:pt idx="6">
                  <c:v>700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</c:spPr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246634243289981E-2"/>
          <c:y val="0.25705763010416721"/>
          <c:w val="0.80669644648709593"/>
          <c:h val="0.66210685896559096"/>
        </c:manualLayout>
      </c:layout>
      <c:pie3DChart>
        <c:varyColors val="1"/>
        <c:ser>
          <c:idx val="0"/>
          <c:order val="0"/>
          <c:tx>
            <c:strRef>
              <c:f>Plan1!$O$3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FDB814"/>
              </a:solidFill>
            </c:spPr>
          </c:dPt>
          <c:dPt>
            <c:idx val="1"/>
            <c:bubble3D val="0"/>
            <c:spPr>
              <a:solidFill>
                <a:srgbClr val="818285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Plan1!$B$4:$B$12</c:f>
              <c:strCache>
                <c:ptCount val="9"/>
                <c:pt idx="0">
                  <c:v>Moradia</c:v>
                </c:pt>
                <c:pt idx="1">
                  <c:v>Saúde</c:v>
                </c:pt>
                <c:pt idx="2">
                  <c:v>Estudos</c:v>
                </c:pt>
                <c:pt idx="3">
                  <c:v>Automóvel</c:v>
                </c:pt>
                <c:pt idx="4">
                  <c:v>Pessoal</c:v>
                </c:pt>
                <c:pt idx="5">
                  <c:v>Lazer</c:v>
                </c:pt>
                <c:pt idx="6">
                  <c:v>Família</c:v>
                </c:pt>
                <c:pt idx="7">
                  <c:v>Previdência</c:v>
                </c:pt>
                <c:pt idx="8">
                  <c:v>Diversos</c:v>
                </c:pt>
              </c:strCache>
            </c:strRef>
          </c:cat>
          <c:val>
            <c:numRef>
              <c:f>Plan1!$O$4:$O$12</c:f>
              <c:numCache>
                <c:formatCode>General</c:formatCode>
                <c:ptCount val="9"/>
                <c:pt idx="0">
                  <c:v>15027</c:v>
                </c:pt>
                <c:pt idx="1">
                  <c:v>33100</c:v>
                </c:pt>
                <c:pt idx="2">
                  <c:v>680</c:v>
                </c:pt>
                <c:pt idx="3">
                  <c:v>6630</c:v>
                </c:pt>
                <c:pt idx="4">
                  <c:v>1840</c:v>
                </c:pt>
                <c:pt idx="5">
                  <c:v>3400</c:v>
                </c:pt>
                <c:pt idx="6">
                  <c:v>700</c:v>
                </c:pt>
                <c:pt idx="7">
                  <c:v>300</c:v>
                </c:pt>
                <c:pt idx="8">
                  <c:v>1700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463731099305273"/>
          <c:y val="0.46155989587162327"/>
          <c:w val="0.64581146160675285"/>
          <c:h val="0.51785039955445289"/>
        </c:manualLayout>
      </c:layout>
      <c:pie3DChart>
        <c:varyColors val="1"/>
        <c:ser>
          <c:idx val="1"/>
          <c:order val="1"/>
          <c:tx>
            <c:strRef>
              <c:f>Plan1!$I$3</c:f>
              <c:strCache>
                <c:ptCount val="1"/>
                <c:pt idx="0">
                  <c:v>Julho</c:v>
                </c:pt>
              </c:strCache>
            </c:strRef>
          </c:tx>
          <c:dPt>
            <c:idx val="0"/>
            <c:bubble3D val="0"/>
            <c:spPr>
              <a:solidFill>
                <a:srgbClr val="FDB814"/>
              </a:solidFill>
            </c:spPr>
          </c:dPt>
          <c:dPt>
            <c:idx val="1"/>
            <c:bubble3D val="0"/>
            <c:spPr>
              <a:solidFill>
                <a:srgbClr val="818285"/>
              </a:solidFill>
            </c:spPr>
          </c:dPt>
          <c:dLbls>
            <c:dLbl>
              <c:idx val="0"/>
              <c:layout>
                <c:manualLayout>
                  <c:x val="0.11372431760213068"/>
                  <c:y val="-8.68142906478473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8151334145963391E-2"/>
                  <c:y val="-0.192827205923224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0609349238335473E-2"/>
                  <c:y val="-0.35162835966965528"/>
                </c:manualLayout>
              </c:layout>
              <c:spPr/>
              <c:txPr>
                <a:bodyPr/>
                <a:lstStyle/>
                <a:p>
                  <a:pPr>
                    <a:defRPr sz="1300"/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20219890118794301"/>
                  <c:y val="-0.150354619593965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Plan1!$B$4:$B$12</c:f>
              <c:strCache>
                <c:ptCount val="9"/>
                <c:pt idx="0">
                  <c:v>Moradia</c:v>
                </c:pt>
                <c:pt idx="1">
                  <c:v>Saúde</c:v>
                </c:pt>
                <c:pt idx="2">
                  <c:v>Estudos</c:v>
                </c:pt>
                <c:pt idx="3">
                  <c:v>Automóvel</c:v>
                </c:pt>
                <c:pt idx="4">
                  <c:v>Pessoal</c:v>
                </c:pt>
                <c:pt idx="5">
                  <c:v>Lazer</c:v>
                </c:pt>
                <c:pt idx="6">
                  <c:v>Família</c:v>
                </c:pt>
                <c:pt idx="7">
                  <c:v>Previdência</c:v>
                </c:pt>
                <c:pt idx="8">
                  <c:v>Diversos</c:v>
                </c:pt>
              </c:strCache>
            </c:strRef>
          </c:cat>
          <c:val>
            <c:numRef>
              <c:f>Plan1!$I$4:$I$12</c:f>
              <c:numCache>
                <c:formatCode>General</c:formatCode>
                <c:ptCount val="9"/>
                <c:pt idx="0">
                  <c:v>1000</c:v>
                </c:pt>
                <c:pt idx="1">
                  <c:v>3000</c:v>
                </c:pt>
                <c:pt idx="2">
                  <c:v>0</c:v>
                </c:pt>
                <c:pt idx="3">
                  <c:v>0</c:v>
                </c:pt>
                <c:pt idx="4">
                  <c:v>500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800</c:v>
                </c:pt>
              </c:numCache>
            </c:numRef>
          </c:val>
        </c:ser>
        <c:ser>
          <c:idx val="0"/>
          <c:order val="0"/>
          <c:tx>
            <c:strRef>
              <c:f>Plan1!$C$3</c:f>
              <c:strCache>
                <c:ptCount val="1"/>
                <c:pt idx="0">
                  <c:v>Janeiro</c:v>
                </c:pt>
              </c:strCache>
            </c:strRef>
          </c:tx>
          <c:dPt>
            <c:idx val="0"/>
            <c:bubble3D val="0"/>
            <c:spPr>
              <a:solidFill>
                <a:srgbClr val="FDB814"/>
              </a:solidFill>
            </c:spPr>
          </c:dPt>
          <c:dPt>
            <c:idx val="1"/>
            <c:bubble3D val="0"/>
            <c:spPr>
              <a:solidFill>
                <a:srgbClr val="818285"/>
              </a:solidFill>
            </c:spPr>
          </c:dPt>
          <c:dLbls>
            <c:dLbl>
              <c:idx val="0"/>
              <c:layout>
                <c:manualLayout>
                  <c:x val="-0.26779873909732382"/>
                  <c:y val="-2.21902085567718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3485537641911991"/>
                  <c:y val="-2.218207548270678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490972908285099"/>
                  <c:y val="1.03113234668536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0970226916327E-3"/>
                  <c:y val="-3.7048274037919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97744683142434E-2"/>
                  <c:y val="-4.604380756580982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6988053622979768"/>
                  <c:y val="-8.51727341167251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8969980757882284E-2"/>
                  <c:y val="-6.13018081238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40194025602676092"/>
                  <c:y val="6.30359209592501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370" baseline="0"/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2714336421669416"/>
                  <c:y val="-5.68767086085760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aseline="0"/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Plan1!$B$4:$B$12</c:f>
              <c:strCache>
                <c:ptCount val="9"/>
                <c:pt idx="0">
                  <c:v>Moradia</c:v>
                </c:pt>
                <c:pt idx="1">
                  <c:v>Saúde</c:v>
                </c:pt>
                <c:pt idx="2">
                  <c:v>Estudos</c:v>
                </c:pt>
                <c:pt idx="3">
                  <c:v>Automóvel</c:v>
                </c:pt>
                <c:pt idx="4">
                  <c:v>Pessoal</c:v>
                </c:pt>
                <c:pt idx="5">
                  <c:v>Lazer</c:v>
                </c:pt>
                <c:pt idx="6">
                  <c:v>Família</c:v>
                </c:pt>
                <c:pt idx="7">
                  <c:v>Previdência</c:v>
                </c:pt>
                <c:pt idx="8">
                  <c:v>Diversos</c:v>
                </c:pt>
              </c:strCache>
            </c:strRef>
          </c:cat>
          <c:val>
            <c:numRef>
              <c:f>Plan1!$C$4:$C$12</c:f>
              <c:numCache>
                <c:formatCode>General</c:formatCode>
                <c:ptCount val="9"/>
                <c:pt idx="0">
                  <c:v>4020</c:v>
                </c:pt>
                <c:pt idx="1">
                  <c:v>100</c:v>
                </c:pt>
                <c:pt idx="2">
                  <c:v>680</c:v>
                </c:pt>
                <c:pt idx="3">
                  <c:v>1230</c:v>
                </c:pt>
                <c:pt idx="4">
                  <c:v>640</c:v>
                </c:pt>
                <c:pt idx="5">
                  <c:v>400</c:v>
                </c:pt>
                <c:pt idx="6">
                  <c:v>700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</c:spPr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847308072073924"/>
          <c:y val="0.46156022691940662"/>
          <c:w val="0.66583491276572115"/>
          <c:h val="0.53606822931067433"/>
        </c:manualLayout>
      </c:layout>
      <c:pie3DChart>
        <c:varyColors val="1"/>
        <c:ser>
          <c:idx val="1"/>
          <c:order val="1"/>
          <c:tx>
            <c:strRef>
              <c:f>Plan1!$J$3</c:f>
              <c:strCache>
                <c:ptCount val="1"/>
                <c:pt idx="0">
                  <c:v>Agosto</c:v>
                </c:pt>
              </c:strCache>
            </c:strRef>
          </c:tx>
          <c:dPt>
            <c:idx val="0"/>
            <c:bubble3D val="0"/>
            <c:spPr>
              <a:solidFill>
                <a:srgbClr val="FDB814"/>
              </a:solidFill>
            </c:spPr>
          </c:dPt>
          <c:dPt>
            <c:idx val="1"/>
            <c:bubble3D val="0"/>
            <c:spPr>
              <a:solidFill>
                <a:srgbClr val="818285"/>
              </a:solidFill>
            </c:spPr>
          </c:dPt>
          <c:dLbls>
            <c:dLbl>
              <c:idx val="0"/>
              <c:layout>
                <c:manualLayout>
                  <c:x val="1.2790329088293233E-2"/>
                  <c:y val="1.23034815754395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36374020565329229"/>
                  <c:y val="4.33738249418410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38917960396309109"/>
                  <c:y val="-0.138804344590724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7118423842821562"/>
                  <c:y val="-0.23645184346018025"/>
                </c:manualLayout>
              </c:layout>
              <c:spPr/>
              <c:txPr>
                <a:bodyPr/>
                <a:lstStyle/>
                <a:p>
                  <a:pPr>
                    <a:defRPr sz="1300"/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26353262938284255"/>
                  <c:y val="-6.82103038968556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Plan1!$B$4:$B$12</c:f>
              <c:strCache>
                <c:ptCount val="9"/>
                <c:pt idx="0">
                  <c:v>Moradia</c:v>
                </c:pt>
                <c:pt idx="1">
                  <c:v>Saúde</c:v>
                </c:pt>
                <c:pt idx="2">
                  <c:v>Estudos</c:v>
                </c:pt>
                <c:pt idx="3">
                  <c:v>Automóvel</c:v>
                </c:pt>
                <c:pt idx="4">
                  <c:v>Pessoal</c:v>
                </c:pt>
                <c:pt idx="5">
                  <c:v>Lazer</c:v>
                </c:pt>
                <c:pt idx="6">
                  <c:v>Família</c:v>
                </c:pt>
                <c:pt idx="7">
                  <c:v>Previdência</c:v>
                </c:pt>
                <c:pt idx="8">
                  <c:v>Diversos</c:v>
                </c:pt>
              </c:strCache>
            </c:strRef>
          </c:cat>
          <c:val>
            <c:numRef>
              <c:f>Plan1!$J$4:$J$12</c:f>
              <c:numCache>
                <c:formatCode>General</c:formatCode>
                <c:ptCount val="9"/>
                <c:pt idx="0">
                  <c:v>1100</c:v>
                </c:pt>
                <c:pt idx="1">
                  <c:v>3000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0"/>
          <c:order val="0"/>
          <c:tx>
            <c:strRef>
              <c:f>Plan1!$C$3</c:f>
              <c:strCache>
                <c:ptCount val="1"/>
                <c:pt idx="0">
                  <c:v>Janeiro</c:v>
                </c:pt>
              </c:strCache>
            </c:strRef>
          </c:tx>
          <c:dPt>
            <c:idx val="0"/>
            <c:bubble3D val="0"/>
            <c:spPr>
              <a:solidFill>
                <a:srgbClr val="FDB814"/>
              </a:solidFill>
            </c:spPr>
          </c:dPt>
          <c:dPt>
            <c:idx val="1"/>
            <c:bubble3D val="0"/>
            <c:spPr>
              <a:solidFill>
                <a:srgbClr val="818285"/>
              </a:solidFill>
            </c:spPr>
          </c:dPt>
          <c:dLbls>
            <c:dLbl>
              <c:idx val="0"/>
              <c:layout>
                <c:manualLayout>
                  <c:x val="-0.26779873909732382"/>
                  <c:y val="-2.21902085567718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3485537641911991"/>
                  <c:y val="-2.218207548270678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490972908285099"/>
                  <c:y val="1.03113234668536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0970226916327E-3"/>
                  <c:y val="-3.7048274037919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97744683142434E-2"/>
                  <c:y val="-4.604380756580982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6988053622979768"/>
                  <c:y val="-8.51727341167251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8969980757882284E-2"/>
                  <c:y val="-6.13018081238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40194025602676092"/>
                  <c:y val="6.30359209592501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370" baseline="0"/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2714336421669416"/>
                  <c:y val="-5.68767086085760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aseline="0"/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Plan1!$B$4:$B$12</c:f>
              <c:strCache>
                <c:ptCount val="9"/>
                <c:pt idx="0">
                  <c:v>Moradia</c:v>
                </c:pt>
                <c:pt idx="1">
                  <c:v>Saúde</c:v>
                </c:pt>
                <c:pt idx="2">
                  <c:v>Estudos</c:v>
                </c:pt>
                <c:pt idx="3">
                  <c:v>Automóvel</c:v>
                </c:pt>
                <c:pt idx="4">
                  <c:v>Pessoal</c:v>
                </c:pt>
                <c:pt idx="5">
                  <c:v>Lazer</c:v>
                </c:pt>
                <c:pt idx="6">
                  <c:v>Família</c:v>
                </c:pt>
                <c:pt idx="7">
                  <c:v>Previdência</c:v>
                </c:pt>
                <c:pt idx="8">
                  <c:v>Diversos</c:v>
                </c:pt>
              </c:strCache>
            </c:strRef>
          </c:cat>
          <c:val>
            <c:numRef>
              <c:f>Plan1!$C$4:$C$12</c:f>
              <c:numCache>
                <c:formatCode>General</c:formatCode>
                <c:ptCount val="9"/>
                <c:pt idx="0">
                  <c:v>4020</c:v>
                </c:pt>
                <c:pt idx="1">
                  <c:v>100</c:v>
                </c:pt>
                <c:pt idx="2">
                  <c:v>680</c:v>
                </c:pt>
                <c:pt idx="3">
                  <c:v>1230</c:v>
                </c:pt>
                <c:pt idx="4">
                  <c:v>640</c:v>
                </c:pt>
                <c:pt idx="5">
                  <c:v>400</c:v>
                </c:pt>
                <c:pt idx="6">
                  <c:v>700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</c:spPr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266701</xdr:colOff>
      <xdr:row>0</xdr:row>
      <xdr:rowOff>66676</xdr:rowOff>
    </xdr:from>
    <xdr:to>
      <xdr:col>3</xdr:col>
      <xdr:colOff>179729</xdr:colOff>
      <xdr:row>4</xdr:row>
      <xdr:rowOff>9526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1" y="66676"/>
          <a:ext cx="1741828" cy="704850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6</xdr:row>
      <xdr:rowOff>0</xdr:rowOff>
    </xdr:from>
    <xdr:to>
      <xdr:col>12</xdr:col>
      <xdr:colOff>66675</xdr:colOff>
      <xdr:row>25</xdr:row>
      <xdr:rowOff>0</xdr:rowOff>
    </xdr:to>
    <xdr:sp macro="" textlink="">
      <xdr:nvSpPr>
        <xdr:cNvPr id="3" name="CaixaDeTexto 2"/>
        <xdr:cNvSpPr txBox="1"/>
      </xdr:nvSpPr>
      <xdr:spPr>
        <a:xfrm>
          <a:off x="904875" y="1143000"/>
          <a:ext cx="6477000" cy="3619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planilha de Controle Financeiro é uma importante ferramenta na gestão dos seus recursos, já que te ajuda a ter uma visão mais ampla de como o seu dinheiro é gasto. Assim, você pode tomar decisões melhores e mais embasadas no futuro.</a:t>
          </a:r>
        </a:p>
        <a:p>
          <a:endParaRPr lang="pt-BR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começar, adeque a planilha de acordo com a sua realidade, incluindo ou excluindo itens. Por exemplo, se você não possui TV a Cabo pode selecionar a linha na planilha e excluí-la, ou até mesmo substituir por um serviço de transmissão online, que você pague para assistir filmes e séries.</a:t>
          </a:r>
        </a:p>
        <a:p>
          <a:endParaRPr lang="pt-BR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planilha apresenta os meses nas colunas e as categorias de receitas/despesas nas linhas e todos os cálculos e construções dos gráficos são automáticos.</a:t>
          </a:r>
        </a:p>
        <a:p>
          <a:endParaRPr lang="pt-BR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Comece a usar!  Ao final do primeiro mês de preenchimento, veja se a perspectiva que você tinha da distribuição das despesas se confirma e lembre-se de estipular uma meta mensal de economia, que garanta um adicional para investimento ou compra de um bem ou serviço.</a:t>
          </a:r>
        </a:p>
        <a:p>
          <a:endParaRPr lang="pt-BR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Faça o controle dos gastos e tenha uma postura cada vez mais ativa nas suas decisões financeiras!</a:t>
          </a:r>
        </a:p>
        <a:p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100857</xdr:colOff>
      <xdr:row>1</xdr:row>
      <xdr:rowOff>33618</xdr:rowOff>
    </xdr:from>
    <xdr:to>
      <xdr:col>1</xdr:col>
      <xdr:colOff>2565447</xdr:colOff>
      <xdr:row>5</xdr:row>
      <xdr:rowOff>22412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857" y="224118"/>
          <a:ext cx="2464590" cy="9973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60741</xdr:colOff>
      <xdr:row>7</xdr:row>
      <xdr:rowOff>1933</xdr:rowOff>
    </xdr:from>
    <xdr:to>
      <xdr:col>7</xdr:col>
      <xdr:colOff>124244</xdr:colOff>
      <xdr:row>22</xdr:row>
      <xdr:rowOff>162638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565983</xdr:colOff>
      <xdr:row>6</xdr:row>
      <xdr:rowOff>193257</xdr:rowOff>
    </xdr:from>
    <xdr:to>
      <xdr:col>14</xdr:col>
      <xdr:colOff>538375</xdr:colOff>
      <xdr:row>23</xdr:row>
      <xdr:rowOff>12129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317504</xdr:colOff>
      <xdr:row>7</xdr:row>
      <xdr:rowOff>13803</xdr:rowOff>
    </xdr:from>
    <xdr:to>
      <xdr:col>23</xdr:col>
      <xdr:colOff>414134</xdr:colOff>
      <xdr:row>22</xdr:row>
      <xdr:rowOff>163439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303698</xdr:colOff>
      <xdr:row>7</xdr:row>
      <xdr:rowOff>13804</xdr:rowOff>
    </xdr:from>
    <xdr:to>
      <xdr:col>32</xdr:col>
      <xdr:colOff>400330</xdr:colOff>
      <xdr:row>22</xdr:row>
      <xdr:rowOff>154225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69025</xdr:colOff>
      <xdr:row>24</xdr:row>
      <xdr:rowOff>27607</xdr:rowOff>
    </xdr:from>
    <xdr:to>
      <xdr:col>7</xdr:col>
      <xdr:colOff>182302</xdr:colOff>
      <xdr:row>40</xdr:row>
      <xdr:rowOff>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607395</xdr:colOff>
      <xdr:row>24</xdr:row>
      <xdr:rowOff>27609</xdr:rowOff>
    </xdr:from>
    <xdr:to>
      <xdr:col>14</xdr:col>
      <xdr:colOff>579785</xdr:colOff>
      <xdr:row>40</xdr:row>
      <xdr:rowOff>15264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607391</xdr:colOff>
      <xdr:row>61</xdr:row>
      <xdr:rowOff>13803</xdr:rowOff>
    </xdr:from>
    <xdr:to>
      <xdr:col>23</xdr:col>
      <xdr:colOff>471352</xdr:colOff>
      <xdr:row>93</xdr:row>
      <xdr:rowOff>124238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358914</xdr:colOff>
      <xdr:row>24</xdr:row>
      <xdr:rowOff>13801</xdr:rowOff>
    </xdr:from>
    <xdr:to>
      <xdr:col>23</xdr:col>
      <xdr:colOff>468598</xdr:colOff>
      <xdr:row>39</xdr:row>
      <xdr:rowOff>165652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331309</xdr:colOff>
      <xdr:row>23</xdr:row>
      <xdr:rowOff>193260</xdr:rowOff>
    </xdr:from>
    <xdr:to>
      <xdr:col>32</xdr:col>
      <xdr:colOff>456093</xdr:colOff>
      <xdr:row>39</xdr:row>
      <xdr:rowOff>151847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55220</xdr:colOff>
      <xdr:row>41</xdr:row>
      <xdr:rowOff>13804</xdr:rowOff>
    </xdr:from>
    <xdr:to>
      <xdr:col>7</xdr:col>
      <xdr:colOff>181667</xdr:colOff>
      <xdr:row>58</xdr:row>
      <xdr:rowOff>110435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593591</xdr:colOff>
      <xdr:row>41</xdr:row>
      <xdr:rowOff>27610</xdr:rowOff>
    </xdr:from>
    <xdr:to>
      <xdr:col>14</xdr:col>
      <xdr:colOff>553380</xdr:colOff>
      <xdr:row>58</xdr:row>
      <xdr:rowOff>124238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372722</xdr:colOff>
      <xdr:row>41</xdr:row>
      <xdr:rowOff>41415</xdr:rowOff>
    </xdr:from>
    <xdr:to>
      <xdr:col>23</xdr:col>
      <xdr:colOff>483154</xdr:colOff>
      <xdr:row>58</xdr:row>
      <xdr:rowOff>114202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24</xdr:col>
      <xdr:colOff>303700</xdr:colOff>
      <xdr:row>41</xdr:row>
      <xdr:rowOff>27610</xdr:rowOff>
    </xdr:from>
    <xdr:to>
      <xdr:col>32</xdr:col>
      <xdr:colOff>457273</xdr:colOff>
      <xdr:row>58</xdr:row>
      <xdr:rowOff>124239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96632</xdr:colOff>
      <xdr:row>1</xdr:row>
      <xdr:rowOff>27608</xdr:rowOff>
    </xdr:from>
    <xdr:to>
      <xdr:col>3</xdr:col>
      <xdr:colOff>524566</xdr:colOff>
      <xdr:row>6</xdr:row>
      <xdr:rowOff>38868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762" y="220869"/>
          <a:ext cx="2415761" cy="977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workbookViewId="0">
      <selection activeCell="Q18" sqref="Q18"/>
    </sheetView>
  </sheetViews>
  <sheetFormatPr defaultRowHeight="15" x14ac:dyDescent="0.25"/>
  <sheetData>
    <row r="1" spans="1:14" ht="15" customHeight="1" x14ac:dyDescent="0.25">
      <c r="A1" s="47"/>
      <c r="B1" s="47"/>
      <c r="C1" s="47"/>
      <c r="D1" s="49" t="s">
        <v>88</v>
      </c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48"/>
      <c r="B2" s="48"/>
      <c r="C2" s="48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x14ac:dyDescent="0.25">
      <c r="A3" s="48"/>
      <c r="B3" s="48"/>
      <c r="C3" s="48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48"/>
      <c r="B4" s="48"/>
      <c r="C4" s="48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x14ac:dyDescent="0.25">
      <c r="A5" s="44"/>
      <c r="B5" s="44"/>
      <c r="C5" s="44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 x14ac:dyDescent="0.25">
      <c r="A6" s="53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5"/>
    </row>
    <row r="7" spans="1:14" x14ac:dyDescent="0.25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</row>
    <row r="8" spans="1:14" x14ac:dyDescent="0.25">
      <c r="A8" s="56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8"/>
    </row>
    <row r="9" spans="1:14" x14ac:dyDescent="0.25">
      <c r="A9" s="56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8"/>
    </row>
    <row r="10" spans="1:14" x14ac:dyDescent="0.25">
      <c r="A10" s="56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8"/>
    </row>
    <row r="11" spans="1:14" x14ac:dyDescent="0.25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8"/>
    </row>
    <row r="12" spans="1:14" x14ac:dyDescent="0.25">
      <c r="A12" s="56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8"/>
    </row>
    <row r="13" spans="1:14" x14ac:dyDescent="0.25">
      <c r="A13" s="56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8"/>
    </row>
    <row r="14" spans="1:14" x14ac:dyDescent="0.25">
      <c r="A14" s="56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8"/>
    </row>
    <row r="15" spans="1:14" x14ac:dyDescent="0.25">
      <c r="A15" s="56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8"/>
    </row>
    <row r="16" spans="1:14" x14ac:dyDescent="0.25">
      <c r="A16" s="56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8"/>
    </row>
    <row r="17" spans="1:14" x14ac:dyDescent="0.25">
      <c r="A17" s="56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8"/>
    </row>
    <row r="18" spans="1:14" x14ac:dyDescent="0.25">
      <c r="A18" s="5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8"/>
    </row>
    <row r="19" spans="1:14" x14ac:dyDescent="0.25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8"/>
    </row>
    <row r="20" spans="1:14" x14ac:dyDescent="0.25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8"/>
    </row>
    <row r="21" spans="1:14" x14ac:dyDescent="0.25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8"/>
    </row>
    <row r="22" spans="1:14" x14ac:dyDescent="0.25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8"/>
    </row>
    <row r="23" spans="1:14" x14ac:dyDescent="0.25">
      <c r="A23" s="56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8"/>
    </row>
    <row r="24" spans="1:14" x14ac:dyDescent="0.25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8"/>
    </row>
    <row r="25" spans="1:14" ht="15.75" thickBot="1" x14ac:dyDescent="0.3">
      <c r="A25" s="59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1"/>
    </row>
    <row r="26" spans="1:14" ht="15.75" thickTop="1" x14ac:dyDescent="0.2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</row>
    <row r="27" spans="1:14" x14ac:dyDescent="0.25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4" x14ac:dyDescent="0.2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</row>
    <row r="29" spans="1:14" x14ac:dyDescent="0.25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</row>
  </sheetData>
  <mergeCells count="6">
    <mergeCell ref="D1:N5"/>
    <mergeCell ref="A29:N29"/>
    <mergeCell ref="A6:N25"/>
    <mergeCell ref="A26:N26"/>
    <mergeCell ref="A27:N27"/>
    <mergeCell ref="A28:N2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0"/>
  <sheetViews>
    <sheetView showGridLines="0" tabSelected="1" zoomScale="85" zoomScaleNormal="85"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G13" sqref="G13"/>
    </sheetView>
  </sheetViews>
  <sheetFormatPr defaultRowHeight="15" x14ac:dyDescent="0.25"/>
  <cols>
    <col min="1" max="1" width="2.28515625" customWidth="1"/>
    <col min="2" max="2" width="44.28515625" bestFit="1" customWidth="1"/>
    <col min="3" max="14" width="14" customWidth="1"/>
    <col min="15" max="15" width="14.140625" bestFit="1" customWidth="1"/>
    <col min="16" max="16" width="26.28515625" customWidth="1"/>
    <col min="17" max="17" width="6.42578125" customWidth="1"/>
    <col min="20" max="20" width="9.140625" customWidth="1"/>
    <col min="21" max="21" width="28" customWidth="1"/>
    <col min="22" max="22" width="9" bestFit="1" customWidth="1"/>
    <col min="23" max="23" width="12.140625" customWidth="1"/>
    <col min="24" max="24" width="12.28515625" customWidth="1"/>
    <col min="25" max="25" width="17" customWidth="1"/>
  </cols>
  <sheetData>
    <row r="2" spans="1:27" x14ac:dyDescent="0.25">
      <c r="B2" s="62" t="s">
        <v>84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27" ht="24.75" customHeight="1" x14ac:dyDescent="0.25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T3" s="2"/>
      <c r="U3" s="2"/>
      <c r="V3" s="2"/>
      <c r="W3" s="2"/>
      <c r="X3" s="2"/>
      <c r="Y3" s="2"/>
      <c r="Z3" s="2"/>
      <c r="AA3" s="2"/>
    </row>
    <row r="4" spans="1:27" ht="24.7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T4" s="2"/>
      <c r="U4" s="2"/>
      <c r="V4" s="2"/>
      <c r="W4" s="2"/>
      <c r="X4" s="2"/>
      <c r="Y4" s="2"/>
      <c r="Z4" s="2"/>
      <c r="AA4" s="2"/>
    </row>
    <row r="5" spans="1:27" x14ac:dyDescent="0.25">
      <c r="A5" s="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2"/>
      <c r="T5" s="2"/>
      <c r="U5" s="2"/>
      <c r="V5" s="2"/>
      <c r="W5" s="2"/>
      <c r="X5" s="2"/>
      <c r="Y5" s="2"/>
      <c r="Z5" s="2"/>
      <c r="AA5" s="2"/>
    </row>
    <row r="6" spans="1:27" s="39" customFormat="1" ht="15.75" x14ac:dyDescent="0.25">
      <c r="A6" s="1"/>
      <c r="B6" s="7"/>
      <c r="C6" s="6" t="s">
        <v>52</v>
      </c>
      <c r="D6" s="6" t="s">
        <v>53</v>
      </c>
      <c r="E6" s="6" t="s">
        <v>54</v>
      </c>
      <c r="F6" s="6" t="s">
        <v>55</v>
      </c>
      <c r="G6" s="6" t="s">
        <v>56</v>
      </c>
      <c r="H6" s="6" t="s">
        <v>57</v>
      </c>
      <c r="I6" s="6" t="s">
        <v>58</v>
      </c>
      <c r="J6" s="6" t="s">
        <v>59</v>
      </c>
      <c r="K6" s="6" t="s">
        <v>60</v>
      </c>
      <c r="L6" s="6" t="s">
        <v>61</v>
      </c>
      <c r="M6" s="6" t="s">
        <v>62</v>
      </c>
      <c r="N6" s="6" t="s">
        <v>63</v>
      </c>
      <c r="O6" s="6" t="s">
        <v>64</v>
      </c>
      <c r="P6" s="6" t="s">
        <v>65</v>
      </c>
      <c r="Q6" s="2"/>
      <c r="T6" s="2"/>
      <c r="U6" s="2"/>
      <c r="V6" s="2"/>
      <c r="W6" s="2"/>
      <c r="X6" s="2"/>
      <c r="Y6" s="2"/>
      <c r="Z6" s="2"/>
      <c r="AA6" s="2"/>
    </row>
    <row r="7" spans="1:27" s="39" customFormat="1" ht="0.95" customHeight="1" x14ac:dyDescent="0.25">
      <c r="A7" s="1"/>
      <c r="B7" s="7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1"/>
      <c r="B8" s="64" t="s">
        <v>76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6"/>
      <c r="Q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1"/>
      <c r="B9" s="67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9"/>
      <c r="Q9" s="2"/>
      <c r="T9" s="2"/>
      <c r="U9" s="2"/>
      <c r="V9" s="2"/>
      <c r="W9" s="2"/>
      <c r="X9" s="2"/>
      <c r="Y9" s="2"/>
      <c r="Z9" s="2"/>
      <c r="AA9" s="2"/>
    </row>
    <row r="10" spans="1:27" ht="15.75" x14ac:dyDescent="0.25">
      <c r="A10" s="1"/>
      <c r="B10" s="11" t="s">
        <v>12</v>
      </c>
      <c r="C10" s="24">
        <f>SUM(C11:C17)</f>
        <v>9000</v>
      </c>
      <c r="D10" s="24">
        <f t="shared" ref="D10:N10" si="0">SUM(D11:D17)</f>
        <v>15250.21</v>
      </c>
      <c r="E10" s="24">
        <f t="shared" si="0"/>
        <v>15325.25</v>
      </c>
      <c r="F10" s="24">
        <f t="shared" si="0"/>
        <v>10000</v>
      </c>
      <c r="G10" s="24">
        <f t="shared" si="0"/>
        <v>10000</v>
      </c>
      <c r="H10" s="24">
        <f t="shared" si="0"/>
        <v>10000</v>
      </c>
      <c r="I10" s="24">
        <f t="shared" si="0"/>
        <v>10000</v>
      </c>
      <c r="J10" s="24">
        <f t="shared" si="0"/>
        <v>10000</v>
      </c>
      <c r="K10" s="24">
        <f t="shared" si="0"/>
        <v>10000</v>
      </c>
      <c r="L10" s="24">
        <f t="shared" si="0"/>
        <v>10000</v>
      </c>
      <c r="M10" s="24">
        <f t="shared" si="0"/>
        <v>10000</v>
      </c>
      <c r="N10" s="24">
        <f t="shared" si="0"/>
        <v>10000</v>
      </c>
      <c r="O10" s="24">
        <f>SUM(C10:N10)</f>
        <v>129575.45999999999</v>
      </c>
      <c r="P10" s="15"/>
      <c r="Q10" s="2"/>
      <c r="T10" s="2"/>
      <c r="U10" s="2"/>
      <c r="V10" s="2"/>
      <c r="W10" s="2"/>
      <c r="X10" s="2"/>
      <c r="Y10" s="2"/>
      <c r="Z10" s="2"/>
      <c r="AA10" s="2"/>
    </row>
    <row r="11" spans="1:27" ht="15.75" x14ac:dyDescent="0.25">
      <c r="A11" s="1"/>
      <c r="B11" s="5" t="s">
        <v>48</v>
      </c>
      <c r="C11" s="25">
        <v>3000</v>
      </c>
      <c r="D11" s="25">
        <v>10000</v>
      </c>
      <c r="E11" s="25">
        <v>10000</v>
      </c>
      <c r="F11" s="25">
        <v>10000</v>
      </c>
      <c r="G11" s="25">
        <v>10000</v>
      </c>
      <c r="H11" s="25">
        <v>10000</v>
      </c>
      <c r="I11" s="25">
        <v>10000</v>
      </c>
      <c r="J11" s="25">
        <v>10000</v>
      </c>
      <c r="K11" s="25">
        <v>10000</v>
      </c>
      <c r="L11" s="25">
        <v>10000</v>
      </c>
      <c r="M11" s="25">
        <v>10000</v>
      </c>
      <c r="N11" s="25">
        <v>10000</v>
      </c>
      <c r="O11" s="25">
        <f t="shared" ref="O11:O17" si="1">SUM(C11:N11)</f>
        <v>113000</v>
      </c>
      <c r="P11" s="8">
        <f>O11/O$10</f>
        <v>0.87207870996560621</v>
      </c>
      <c r="Q11" s="2"/>
      <c r="T11" s="2"/>
      <c r="U11" s="2"/>
      <c r="V11" s="2"/>
      <c r="W11" s="2"/>
      <c r="X11" s="2"/>
      <c r="Y11" s="2"/>
      <c r="Z11" s="2"/>
      <c r="AA11" s="2"/>
    </row>
    <row r="12" spans="1:27" ht="15.75" x14ac:dyDescent="0.25">
      <c r="A12" s="1"/>
      <c r="B12" s="5" t="s">
        <v>72</v>
      </c>
      <c r="C12" s="25">
        <v>6000</v>
      </c>
      <c r="D12" s="25">
        <v>5250.21</v>
      </c>
      <c r="E12" s="25">
        <v>5325.25</v>
      </c>
      <c r="F12" s="25"/>
      <c r="G12" s="25"/>
      <c r="H12" s="25"/>
      <c r="I12" s="25"/>
      <c r="J12" s="25"/>
      <c r="K12" s="25"/>
      <c r="L12" s="25"/>
      <c r="M12" s="25"/>
      <c r="N12" s="25"/>
      <c r="O12" s="25">
        <f t="shared" si="1"/>
        <v>16575.46</v>
      </c>
      <c r="P12" s="8">
        <f t="shared" ref="P12:P17" si="2">O12/O$10</f>
        <v>0.12792129003439387</v>
      </c>
      <c r="Q12" s="2"/>
      <c r="T12" s="2"/>
      <c r="U12" s="2"/>
      <c r="V12" s="2"/>
      <c r="W12" s="2"/>
      <c r="X12" s="2"/>
      <c r="Y12" s="2"/>
      <c r="Z12" s="2"/>
      <c r="AA12" s="2"/>
    </row>
    <row r="13" spans="1:27" ht="15.75" x14ac:dyDescent="0.25">
      <c r="A13" s="1"/>
      <c r="B13" s="5" t="s">
        <v>50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>
        <f t="shared" si="1"/>
        <v>0</v>
      </c>
      <c r="P13" s="8">
        <f t="shared" si="2"/>
        <v>0</v>
      </c>
      <c r="Q13" s="2"/>
      <c r="T13" s="2"/>
      <c r="U13" s="2"/>
      <c r="V13" s="2"/>
      <c r="W13" s="2"/>
      <c r="X13" s="2"/>
      <c r="Y13" s="2"/>
      <c r="Z13" s="2"/>
      <c r="AA13" s="2"/>
    </row>
    <row r="14" spans="1:27" ht="15.75" x14ac:dyDescent="0.25">
      <c r="A14" s="1"/>
      <c r="B14" s="5" t="s">
        <v>49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>
        <f t="shared" si="1"/>
        <v>0</v>
      </c>
      <c r="P14" s="8">
        <f t="shared" si="2"/>
        <v>0</v>
      </c>
      <c r="Q14" s="2"/>
      <c r="T14" s="2"/>
      <c r="U14" s="2"/>
      <c r="V14" s="2"/>
      <c r="W14" s="2"/>
      <c r="X14" s="2"/>
      <c r="Y14" s="2"/>
      <c r="Z14" s="2"/>
      <c r="AA14" s="2"/>
    </row>
    <row r="15" spans="1:27" ht="15.75" x14ac:dyDescent="0.25">
      <c r="A15" s="1"/>
      <c r="B15" s="5" t="s">
        <v>51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>
        <f t="shared" si="1"/>
        <v>0</v>
      </c>
      <c r="P15" s="8">
        <f t="shared" si="2"/>
        <v>0</v>
      </c>
      <c r="Q15" s="2"/>
      <c r="T15" s="2"/>
      <c r="U15" s="2"/>
      <c r="V15" s="2"/>
      <c r="W15" s="2"/>
      <c r="X15" s="2"/>
      <c r="Y15" s="2"/>
      <c r="Z15" s="2"/>
      <c r="AA15" s="2"/>
    </row>
    <row r="16" spans="1:27" ht="15.75" x14ac:dyDescent="0.25">
      <c r="A16" s="1"/>
      <c r="B16" s="9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>
        <f t="shared" si="1"/>
        <v>0</v>
      </c>
      <c r="P16" s="8">
        <f t="shared" si="2"/>
        <v>0</v>
      </c>
      <c r="Q16" s="2"/>
      <c r="T16" s="2"/>
      <c r="U16" s="2"/>
      <c r="V16" s="2"/>
      <c r="W16" s="2"/>
      <c r="X16" s="2"/>
      <c r="Y16" s="2"/>
      <c r="Z16" s="2"/>
      <c r="AA16" s="2"/>
    </row>
    <row r="17" spans="1:27" ht="15.75" x14ac:dyDescent="0.25">
      <c r="A17" s="1"/>
      <c r="B17" s="9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>
        <f t="shared" si="1"/>
        <v>0</v>
      </c>
      <c r="P17" s="8">
        <f t="shared" si="2"/>
        <v>0</v>
      </c>
      <c r="Q17" s="2"/>
      <c r="T17" s="2"/>
      <c r="U17" s="2"/>
      <c r="V17" s="2"/>
      <c r="W17" s="2"/>
      <c r="X17" s="2"/>
      <c r="Y17" s="2"/>
      <c r="Z17" s="2"/>
      <c r="AA17" s="2"/>
    </row>
    <row r="18" spans="1:27" x14ac:dyDescent="0.25">
      <c r="A18" s="1"/>
      <c r="B18" s="70" t="s">
        <v>83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9"/>
      <c r="Q18" s="2"/>
      <c r="T18" s="2"/>
      <c r="U18" s="2"/>
      <c r="V18" s="2"/>
      <c r="W18" s="2"/>
      <c r="X18" s="2"/>
      <c r="Y18" s="2"/>
      <c r="Z18" s="2"/>
      <c r="AA18" s="2"/>
    </row>
    <row r="19" spans="1:27" x14ac:dyDescent="0.25">
      <c r="A19" s="1"/>
      <c r="B19" s="67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9"/>
      <c r="Q19" s="2"/>
      <c r="T19" s="2"/>
      <c r="U19" s="2"/>
      <c r="V19" s="2"/>
      <c r="W19" s="2"/>
      <c r="X19" s="2"/>
      <c r="Y19" s="2"/>
      <c r="Z19" s="2"/>
      <c r="AA19" s="2"/>
    </row>
    <row r="20" spans="1:27" ht="15.75" x14ac:dyDescent="0.25">
      <c r="A20" s="1"/>
      <c r="B20" s="16" t="s">
        <v>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4"/>
      <c r="P20" s="17" t="s">
        <v>66</v>
      </c>
      <c r="Q20" s="2"/>
      <c r="T20" s="2"/>
      <c r="U20" s="2"/>
      <c r="V20" s="2"/>
      <c r="W20" s="2"/>
      <c r="X20" s="2"/>
      <c r="Y20" s="2"/>
      <c r="Z20" s="2"/>
      <c r="AA20" s="2"/>
    </row>
    <row r="21" spans="1:27" ht="15.75" x14ac:dyDescent="0.25">
      <c r="A21" s="1"/>
      <c r="B21" s="13" t="s">
        <v>12</v>
      </c>
      <c r="C21" s="24">
        <f>SUM(C22:C35)</f>
        <v>4020</v>
      </c>
      <c r="D21" s="24">
        <f t="shared" ref="D21:N21" si="3">SUM(D22:D35)</f>
        <v>500</v>
      </c>
      <c r="E21" s="24">
        <f t="shared" si="3"/>
        <v>600</v>
      </c>
      <c r="F21" s="24">
        <f t="shared" si="3"/>
        <v>707</v>
      </c>
      <c r="G21" s="24">
        <f t="shared" si="3"/>
        <v>800</v>
      </c>
      <c r="H21" s="24">
        <f t="shared" si="3"/>
        <v>900</v>
      </c>
      <c r="I21" s="24">
        <f t="shared" si="3"/>
        <v>1000</v>
      </c>
      <c r="J21" s="24">
        <f t="shared" si="3"/>
        <v>1100</v>
      </c>
      <c r="K21" s="24">
        <f t="shared" si="3"/>
        <v>1200</v>
      </c>
      <c r="L21" s="24">
        <f t="shared" si="3"/>
        <v>1300</v>
      </c>
      <c r="M21" s="24">
        <f t="shared" si="3"/>
        <v>1400</v>
      </c>
      <c r="N21" s="24">
        <f t="shared" si="3"/>
        <v>1500</v>
      </c>
      <c r="O21" s="24">
        <f>SUM(C21:N21)</f>
        <v>15027</v>
      </c>
      <c r="P21" s="14">
        <f>O21/O$115</f>
        <v>0.23710494343373778</v>
      </c>
      <c r="Q21" s="2"/>
      <c r="T21" s="2"/>
      <c r="U21" s="2"/>
      <c r="V21" s="2"/>
      <c r="W21" s="2"/>
      <c r="X21" s="2"/>
      <c r="Y21" s="2"/>
      <c r="Z21" s="2"/>
      <c r="AA21" s="2"/>
    </row>
    <row r="22" spans="1:27" ht="15.75" x14ac:dyDescent="0.25">
      <c r="A22" s="1"/>
      <c r="B22" s="5" t="s">
        <v>7</v>
      </c>
      <c r="C22" s="25">
        <v>2000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>
        <f t="shared" ref="O22:O35" si="4">SUM(C22:N22)</f>
        <v>2000</v>
      </c>
      <c r="P22" s="8"/>
      <c r="Q22" s="2"/>
      <c r="T22" s="2"/>
      <c r="U22" s="2"/>
      <c r="V22" s="2"/>
      <c r="W22" s="2"/>
      <c r="X22" s="2"/>
      <c r="Y22" s="2"/>
      <c r="Z22" s="2"/>
      <c r="AA22" s="2"/>
    </row>
    <row r="23" spans="1:27" ht="15.75" x14ac:dyDescent="0.25">
      <c r="A23" s="1"/>
      <c r="B23" s="5" t="s">
        <v>1</v>
      </c>
      <c r="C23" s="25">
        <v>70</v>
      </c>
      <c r="D23" s="25"/>
      <c r="E23" s="25"/>
      <c r="F23" s="25">
        <v>7</v>
      </c>
      <c r="G23" s="25"/>
      <c r="H23" s="25"/>
      <c r="I23" s="25"/>
      <c r="J23" s="25"/>
      <c r="K23" s="25"/>
      <c r="L23" s="25"/>
      <c r="M23" s="25"/>
      <c r="N23" s="25"/>
      <c r="O23" s="25">
        <f t="shared" si="4"/>
        <v>77</v>
      </c>
      <c r="P23" s="8"/>
      <c r="Q23" s="2"/>
      <c r="T23" s="2"/>
      <c r="U23" s="2"/>
      <c r="V23" s="2"/>
      <c r="W23" s="2"/>
      <c r="X23" s="2"/>
      <c r="Y23" s="2"/>
      <c r="Z23" s="2"/>
      <c r="AA23" s="2"/>
    </row>
    <row r="24" spans="1:27" ht="15.75" x14ac:dyDescent="0.25">
      <c r="A24" s="1"/>
      <c r="B24" s="5" t="s">
        <v>2</v>
      </c>
      <c r="C24" s="25">
        <v>0</v>
      </c>
      <c r="D24" s="25">
        <v>500</v>
      </c>
      <c r="E24" s="25">
        <v>600</v>
      </c>
      <c r="F24" s="25">
        <v>700</v>
      </c>
      <c r="G24" s="25">
        <v>800</v>
      </c>
      <c r="H24" s="25">
        <v>900</v>
      </c>
      <c r="I24" s="25">
        <v>1000</v>
      </c>
      <c r="J24" s="25">
        <v>1100</v>
      </c>
      <c r="K24" s="25">
        <v>1200</v>
      </c>
      <c r="L24" s="25">
        <v>1300</v>
      </c>
      <c r="M24" s="25">
        <v>1400</v>
      </c>
      <c r="N24" s="25">
        <v>1500</v>
      </c>
      <c r="O24" s="25">
        <f t="shared" si="4"/>
        <v>11000</v>
      </c>
      <c r="P24" s="8"/>
      <c r="Q24" s="2"/>
      <c r="T24" s="2"/>
      <c r="U24" s="2"/>
      <c r="V24" s="2"/>
      <c r="W24" s="2"/>
      <c r="X24" s="2"/>
      <c r="Y24" s="2"/>
      <c r="Z24" s="2"/>
      <c r="AA24" s="2"/>
    </row>
    <row r="25" spans="1:27" ht="15.75" x14ac:dyDescent="0.25">
      <c r="A25" s="1"/>
      <c r="B25" s="5" t="s">
        <v>8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>
        <f t="shared" si="4"/>
        <v>0</v>
      </c>
      <c r="P25" s="8"/>
      <c r="Q25" s="2"/>
      <c r="T25" s="2"/>
      <c r="U25" s="2"/>
      <c r="V25" s="2"/>
      <c r="W25" s="2"/>
      <c r="X25" s="2"/>
      <c r="Y25" s="2"/>
      <c r="Z25" s="2"/>
      <c r="AA25" s="2"/>
    </row>
    <row r="26" spans="1:27" ht="15.75" x14ac:dyDescent="0.25">
      <c r="A26" s="1"/>
      <c r="B26" s="5" t="s">
        <v>9</v>
      </c>
      <c r="C26" s="25">
        <v>150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>
        <f t="shared" si="4"/>
        <v>150</v>
      </c>
      <c r="P26" s="8"/>
      <c r="Q26" s="2"/>
      <c r="T26" s="2"/>
      <c r="U26" s="2"/>
      <c r="V26" s="2"/>
      <c r="W26" s="2"/>
      <c r="X26" s="2"/>
      <c r="Y26" s="2"/>
      <c r="Z26" s="2"/>
      <c r="AA26" s="2"/>
    </row>
    <row r="27" spans="1:27" ht="15.75" x14ac:dyDescent="0.25">
      <c r="A27" s="1"/>
      <c r="B27" s="5" t="s">
        <v>10</v>
      </c>
      <c r="C27" s="25">
        <v>250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>
        <f t="shared" si="4"/>
        <v>250</v>
      </c>
      <c r="P27" s="8"/>
      <c r="Q27" s="2"/>
      <c r="T27" s="2"/>
      <c r="U27" s="2"/>
      <c r="V27" s="2"/>
      <c r="W27" s="2"/>
      <c r="X27" s="2"/>
      <c r="Y27" s="2"/>
      <c r="Z27" s="2"/>
      <c r="AA27" s="2"/>
    </row>
    <row r="28" spans="1:27" ht="15.75" x14ac:dyDescent="0.25">
      <c r="A28" s="1"/>
      <c r="B28" s="5" t="s">
        <v>87</v>
      </c>
      <c r="C28" s="25">
        <v>800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>
        <f t="shared" si="4"/>
        <v>800</v>
      </c>
      <c r="P28" s="8"/>
      <c r="Q28" s="2"/>
      <c r="T28" s="2"/>
      <c r="U28" s="2"/>
      <c r="V28" s="2"/>
      <c r="W28" s="2"/>
      <c r="X28" s="2"/>
      <c r="Y28" s="2"/>
      <c r="Z28" s="2"/>
      <c r="AA28" s="2"/>
    </row>
    <row r="29" spans="1:27" ht="15.75" x14ac:dyDescent="0.25">
      <c r="A29" s="1"/>
      <c r="B29" s="5" t="s">
        <v>11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>
        <f t="shared" si="4"/>
        <v>0</v>
      </c>
      <c r="P29" s="8"/>
      <c r="Q29" s="2"/>
      <c r="T29" s="2"/>
      <c r="U29" s="2"/>
      <c r="V29" s="2"/>
      <c r="W29" s="2"/>
      <c r="X29" s="2"/>
      <c r="Y29" s="2"/>
      <c r="Z29" s="2"/>
      <c r="AA29" s="2"/>
    </row>
    <row r="30" spans="1:27" ht="15.75" x14ac:dyDescent="0.25">
      <c r="A30" s="1"/>
      <c r="B30" s="5" t="s">
        <v>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>
        <f t="shared" si="4"/>
        <v>0</v>
      </c>
      <c r="P30" s="8"/>
      <c r="Q30" s="2"/>
      <c r="T30" s="2"/>
      <c r="U30" s="2"/>
      <c r="V30" s="2"/>
      <c r="W30" s="2"/>
      <c r="X30" s="2"/>
      <c r="Y30" s="2"/>
      <c r="Z30" s="2"/>
      <c r="AA30" s="2"/>
    </row>
    <row r="31" spans="1:27" ht="15.75" x14ac:dyDescent="0.25">
      <c r="A31" s="1"/>
      <c r="B31" s="5" t="s">
        <v>77</v>
      </c>
      <c r="C31" s="25">
        <v>250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>
        <f t="shared" si="4"/>
        <v>250</v>
      </c>
      <c r="P31" s="8"/>
      <c r="Q31" s="2"/>
      <c r="T31" s="2"/>
      <c r="U31" s="2"/>
      <c r="V31" s="2"/>
      <c r="W31" s="2"/>
      <c r="X31" s="2"/>
      <c r="Y31" s="2"/>
      <c r="Z31" s="2"/>
      <c r="AA31" s="2"/>
    </row>
    <row r="32" spans="1:27" ht="15.75" x14ac:dyDescent="0.25">
      <c r="A32" s="1"/>
      <c r="B32" s="5" t="s">
        <v>78</v>
      </c>
      <c r="C32" s="25">
        <v>250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>
        <f t="shared" si="4"/>
        <v>250</v>
      </c>
      <c r="P32" s="8"/>
      <c r="Q32" s="2"/>
      <c r="T32" s="2"/>
      <c r="U32" s="2"/>
      <c r="V32" s="2"/>
      <c r="W32" s="2"/>
      <c r="X32" s="2"/>
      <c r="Y32" s="2"/>
      <c r="Z32" s="2"/>
      <c r="AA32" s="2"/>
    </row>
    <row r="33" spans="1:27" ht="15.75" x14ac:dyDescent="0.25">
      <c r="A33" s="1"/>
      <c r="B33" s="5" t="s">
        <v>79</v>
      </c>
      <c r="C33" s="25">
        <v>250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>
        <f t="shared" si="4"/>
        <v>250</v>
      </c>
      <c r="P33" s="8"/>
      <c r="Q33" s="2"/>
      <c r="T33" s="2"/>
      <c r="U33" s="2"/>
      <c r="V33" s="2"/>
      <c r="W33" s="2"/>
      <c r="X33" s="2"/>
      <c r="Y33" s="2"/>
      <c r="Z33" s="2"/>
      <c r="AA33" s="2"/>
    </row>
    <row r="34" spans="1:27" ht="15.75" x14ac:dyDescent="0.25">
      <c r="A34" s="1"/>
      <c r="B34" s="5" t="s">
        <v>51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>
        <f t="shared" si="4"/>
        <v>0</v>
      </c>
      <c r="P34" s="8"/>
      <c r="Q34" s="2"/>
      <c r="T34" s="2"/>
      <c r="U34" s="2"/>
      <c r="V34" s="2"/>
      <c r="W34" s="2"/>
      <c r="X34" s="2"/>
      <c r="Y34" s="2"/>
      <c r="Z34" s="2"/>
      <c r="AA34" s="2"/>
    </row>
    <row r="35" spans="1:27" ht="15.75" x14ac:dyDescent="0.25">
      <c r="A35" s="1"/>
      <c r="B35" s="9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>
        <f t="shared" si="4"/>
        <v>0</v>
      </c>
      <c r="P35" s="8"/>
      <c r="Q35" s="2"/>
      <c r="T35" s="2"/>
      <c r="U35" s="2"/>
      <c r="V35" s="2"/>
      <c r="W35" s="2"/>
      <c r="X35" s="2"/>
      <c r="Y35" s="2"/>
      <c r="Z35" s="2"/>
      <c r="AA35" s="2"/>
    </row>
    <row r="36" spans="1:27" ht="15.75" x14ac:dyDescent="0.25">
      <c r="A36" s="1"/>
      <c r="B36" s="16" t="s">
        <v>17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0"/>
      <c r="P36" s="19"/>
      <c r="Q36" s="2"/>
      <c r="T36" s="2"/>
      <c r="U36" s="2"/>
      <c r="V36" s="2"/>
      <c r="W36" s="2"/>
      <c r="X36" s="2"/>
      <c r="Y36" s="2"/>
      <c r="Z36" s="2"/>
      <c r="AA36" s="2"/>
    </row>
    <row r="37" spans="1:27" ht="15.75" x14ac:dyDescent="0.25">
      <c r="A37" s="1"/>
      <c r="B37" s="13" t="s">
        <v>12</v>
      </c>
      <c r="C37" s="24">
        <f t="shared" ref="C37:N37" si="5">SUM(C38:C44)</f>
        <v>100</v>
      </c>
      <c r="D37" s="24">
        <f t="shared" si="5"/>
        <v>3000</v>
      </c>
      <c r="E37" s="24">
        <f t="shared" si="5"/>
        <v>3000</v>
      </c>
      <c r="F37" s="24">
        <f t="shared" si="5"/>
        <v>3000</v>
      </c>
      <c r="G37" s="24">
        <f t="shared" si="5"/>
        <v>3000</v>
      </c>
      <c r="H37" s="24">
        <f t="shared" si="5"/>
        <v>3000</v>
      </c>
      <c r="I37" s="24">
        <f t="shared" si="5"/>
        <v>3000</v>
      </c>
      <c r="J37" s="24">
        <f t="shared" si="5"/>
        <v>3000</v>
      </c>
      <c r="K37" s="24">
        <f t="shared" si="5"/>
        <v>3000</v>
      </c>
      <c r="L37" s="24">
        <f t="shared" si="5"/>
        <v>3000</v>
      </c>
      <c r="M37" s="24">
        <f t="shared" si="5"/>
        <v>3000</v>
      </c>
      <c r="N37" s="24">
        <f t="shared" si="5"/>
        <v>3000</v>
      </c>
      <c r="O37" s="24">
        <f>SUM(C37:N37)</f>
        <v>33100</v>
      </c>
      <c r="P37" s="14">
        <f>O37/O$115</f>
        <v>0.5222714865014122</v>
      </c>
      <c r="Q37" s="2"/>
      <c r="T37" s="2"/>
      <c r="U37" s="2"/>
      <c r="V37" s="2"/>
      <c r="W37" s="2"/>
      <c r="X37" s="2"/>
      <c r="Y37" s="2"/>
      <c r="Z37" s="2"/>
      <c r="AA37" s="2"/>
    </row>
    <row r="38" spans="1:27" ht="15.75" x14ac:dyDescent="0.25">
      <c r="A38" s="1"/>
      <c r="B38" s="5" t="s">
        <v>73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>
        <f t="shared" ref="O38:O44" si="6">SUM(C38:N38)</f>
        <v>0</v>
      </c>
      <c r="P38" s="8"/>
      <c r="Q38" s="2"/>
      <c r="T38" s="2"/>
      <c r="U38" s="2"/>
      <c r="V38" s="2"/>
      <c r="W38" s="2"/>
      <c r="X38" s="2"/>
      <c r="Y38" s="2"/>
      <c r="Z38" s="2"/>
      <c r="AA38" s="2"/>
    </row>
    <row r="39" spans="1:27" ht="15.75" x14ac:dyDescent="0.25">
      <c r="A39" s="1"/>
      <c r="B39" s="5" t="s">
        <v>18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>
        <f t="shared" si="6"/>
        <v>0</v>
      </c>
      <c r="P39" s="8"/>
      <c r="Q39" s="2"/>
      <c r="T39" s="2"/>
      <c r="U39" s="2"/>
      <c r="V39" s="2"/>
      <c r="W39" s="2"/>
      <c r="X39" s="2"/>
      <c r="Y39" s="2"/>
      <c r="Z39" s="2"/>
      <c r="AA39" s="2"/>
    </row>
    <row r="40" spans="1:27" ht="15.75" x14ac:dyDescent="0.25">
      <c r="A40" s="1"/>
      <c r="B40" s="5" t="s">
        <v>19</v>
      </c>
      <c r="C40" s="25"/>
      <c r="D40" s="25">
        <v>3000</v>
      </c>
      <c r="E40" s="25">
        <v>3000</v>
      </c>
      <c r="F40" s="25">
        <v>3000</v>
      </c>
      <c r="G40" s="25">
        <v>3000</v>
      </c>
      <c r="H40" s="25">
        <v>3000</v>
      </c>
      <c r="I40" s="25">
        <v>3000</v>
      </c>
      <c r="J40" s="25">
        <v>3000</v>
      </c>
      <c r="K40" s="25">
        <v>3000</v>
      </c>
      <c r="L40" s="25">
        <v>3000</v>
      </c>
      <c r="M40" s="25">
        <v>3000</v>
      </c>
      <c r="N40" s="25">
        <v>3000</v>
      </c>
      <c r="O40" s="25">
        <f t="shared" si="6"/>
        <v>33000</v>
      </c>
      <c r="P40" s="8"/>
      <c r="Q40" s="2"/>
      <c r="T40" s="2"/>
      <c r="U40" s="2"/>
      <c r="V40" s="2"/>
      <c r="W40" s="2"/>
      <c r="X40" s="2"/>
      <c r="Y40" s="2"/>
      <c r="Z40" s="2"/>
      <c r="AA40" s="2"/>
    </row>
    <row r="41" spans="1:27" ht="15.75" x14ac:dyDescent="0.25">
      <c r="A41" s="1"/>
      <c r="B41" s="5" t="s">
        <v>20</v>
      </c>
      <c r="C41" s="25">
        <v>100</v>
      </c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>
        <f t="shared" si="6"/>
        <v>100</v>
      </c>
      <c r="P41" s="8"/>
      <c r="Q41" s="2"/>
      <c r="T41" s="2"/>
      <c r="U41" s="2"/>
      <c r="V41" s="2"/>
      <c r="W41" s="2"/>
      <c r="X41" s="2"/>
      <c r="Y41" s="2"/>
      <c r="Z41" s="2"/>
      <c r="AA41" s="2"/>
    </row>
    <row r="42" spans="1:27" ht="15.75" x14ac:dyDescent="0.25">
      <c r="A42" s="1"/>
      <c r="B42" s="5" t="s">
        <v>51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>
        <f t="shared" si="6"/>
        <v>0</v>
      </c>
      <c r="P42" s="8"/>
      <c r="Q42" s="2"/>
      <c r="T42" s="2"/>
      <c r="U42" s="2"/>
      <c r="V42" s="2"/>
      <c r="W42" s="2"/>
      <c r="X42" s="2"/>
      <c r="Y42" s="2"/>
      <c r="Z42" s="2"/>
      <c r="AA42" s="2"/>
    </row>
    <row r="43" spans="1:27" ht="15.75" x14ac:dyDescent="0.25">
      <c r="A43" s="1"/>
      <c r="B43" s="9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>
        <f t="shared" si="6"/>
        <v>0</v>
      </c>
      <c r="P43" s="8"/>
      <c r="Q43" s="2"/>
      <c r="T43" s="2"/>
      <c r="U43" s="2"/>
      <c r="V43" s="2"/>
      <c r="W43" s="2"/>
      <c r="X43" s="2"/>
      <c r="Y43" s="2"/>
      <c r="Z43" s="2"/>
      <c r="AA43" s="2"/>
    </row>
    <row r="44" spans="1:27" ht="15.75" x14ac:dyDescent="0.25">
      <c r="A44" s="1"/>
      <c r="B44" s="9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>
        <f t="shared" si="6"/>
        <v>0</v>
      </c>
      <c r="P44" s="8"/>
      <c r="Q44" s="2"/>
      <c r="T44" s="2"/>
      <c r="U44" s="2"/>
      <c r="V44" s="2"/>
      <c r="W44" s="2"/>
      <c r="X44" s="2"/>
      <c r="Y44" s="2"/>
      <c r="Z44" s="2"/>
      <c r="AA44" s="2"/>
    </row>
    <row r="45" spans="1:27" ht="15.75" x14ac:dyDescent="0.25">
      <c r="A45" s="1"/>
      <c r="B45" s="16" t="s">
        <v>86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0"/>
      <c r="P45" s="19"/>
      <c r="Q45" s="2"/>
      <c r="T45" s="2"/>
      <c r="U45" s="2"/>
      <c r="V45" s="2"/>
      <c r="W45" s="2"/>
      <c r="X45" s="2"/>
      <c r="Y45" s="2"/>
      <c r="Z45" s="2"/>
      <c r="AA45" s="2"/>
    </row>
    <row r="46" spans="1:27" ht="15.75" x14ac:dyDescent="0.25">
      <c r="A46" s="1"/>
      <c r="B46" s="13" t="s">
        <v>12</v>
      </c>
      <c r="C46" s="24">
        <f>SUM(C47:C52)</f>
        <v>680</v>
      </c>
      <c r="D46" s="24">
        <f t="shared" ref="D46:N46" si="7">SUM(D47:D52)</f>
        <v>0</v>
      </c>
      <c r="E46" s="24">
        <f t="shared" si="7"/>
        <v>0</v>
      </c>
      <c r="F46" s="24">
        <f t="shared" si="7"/>
        <v>0</v>
      </c>
      <c r="G46" s="24">
        <f t="shared" si="7"/>
        <v>0</v>
      </c>
      <c r="H46" s="24">
        <f t="shared" si="7"/>
        <v>0</v>
      </c>
      <c r="I46" s="24">
        <f t="shared" si="7"/>
        <v>0</v>
      </c>
      <c r="J46" s="24">
        <f t="shared" si="7"/>
        <v>0</v>
      </c>
      <c r="K46" s="24">
        <f t="shared" si="7"/>
        <v>0</v>
      </c>
      <c r="L46" s="24">
        <f t="shared" si="7"/>
        <v>0</v>
      </c>
      <c r="M46" s="24">
        <f t="shared" si="7"/>
        <v>0</v>
      </c>
      <c r="N46" s="24">
        <f t="shared" si="7"/>
        <v>0</v>
      </c>
      <c r="O46" s="24">
        <f>SUM(C46:N46)</f>
        <v>680</v>
      </c>
      <c r="P46" s="14">
        <f>O46/O$115</f>
        <v>1.0729444435678559E-2</v>
      </c>
      <c r="Q46" s="2"/>
      <c r="T46" s="2"/>
      <c r="U46" s="2"/>
      <c r="V46" s="2"/>
      <c r="W46" s="2"/>
      <c r="X46" s="2"/>
      <c r="Y46" s="2"/>
      <c r="Z46" s="2"/>
      <c r="AA46" s="2"/>
    </row>
    <row r="47" spans="1:27" ht="15.75" x14ac:dyDescent="0.25">
      <c r="A47" s="1"/>
      <c r="B47" s="5" t="s">
        <v>22</v>
      </c>
      <c r="C47" s="25">
        <v>500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>
        <f t="shared" ref="O47:O52" si="8">SUM(C47:N47)</f>
        <v>500</v>
      </c>
      <c r="P47" s="8"/>
      <c r="Q47" s="2"/>
      <c r="T47" s="2"/>
      <c r="U47" s="2"/>
      <c r="V47" s="2"/>
      <c r="W47" s="2"/>
      <c r="X47" s="2"/>
      <c r="Y47" s="2"/>
      <c r="Z47" s="2"/>
      <c r="AA47" s="2"/>
    </row>
    <row r="48" spans="1:27" ht="15.75" x14ac:dyDescent="0.25">
      <c r="A48" s="1"/>
      <c r="B48" s="5" t="s">
        <v>23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>
        <f t="shared" si="8"/>
        <v>0</v>
      </c>
      <c r="P48" s="8"/>
      <c r="Q48" s="2"/>
      <c r="T48" s="2"/>
      <c r="U48" s="2"/>
      <c r="V48" s="2"/>
      <c r="W48" s="2"/>
      <c r="X48" s="2"/>
      <c r="Y48" s="2"/>
      <c r="Z48" s="2"/>
      <c r="AA48" s="2"/>
    </row>
    <row r="49" spans="1:27" ht="15.75" x14ac:dyDescent="0.25">
      <c r="A49" s="1"/>
      <c r="B49" s="5" t="s">
        <v>24</v>
      </c>
      <c r="C49" s="25">
        <v>100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>
        <f t="shared" si="8"/>
        <v>100</v>
      </c>
      <c r="P49" s="8"/>
      <c r="Q49" s="2"/>
      <c r="T49" s="2"/>
      <c r="U49" s="2"/>
      <c r="V49" s="2"/>
      <c r="W49" s="2"/>
      <c r="X49" s="2"/>
      <c r="Y49" s="2"/>
      <c r="Z49" s="2"/>
      <c r="AA49" s="2"/>
    </row>
    <row r="50" spans="1:27" ht="15.75" x14ac:dyDescent="0.25">
      <c r="A50" s="1"/>
      <c r="B50" s="5" t="s">
        <v>51</v>
      </c>
      <c r="C50" s="25">
        <v>80</v>
      </c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8"/>
      <c r="Q50" s="2"/>
      <c r="T50" s="2"/>
      <c r="U50" s="2"/>
      <c r="V50" s="2"/>
      <c r="W50" s="2"/>
      <c r="X50" s="2"/>
      <c r="Y50" s="2"/>
      <c r="Z50" s="2"/>
      <c r="AA50" s="2"/>
    </row>
    <row r="51" spans="1:27" ht="15.75" x14ac:dyDescent="0.25">
      <c r="A51" s="1"/>
      <c r="B51" s="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>
        <f t="shared" si="8"/>
        <v>0</v>
      </c>
      <c r="P51" s="8"/>
      <c r="Q51" s="2"/>
      <c r="T51" s="2"/>
      <c r="U51" s="2"/>
      <c r="V51" s="2"/>
      <c r="W51" s="2"/>
      <c r="X51" s="2"/>
      <c r="Y51" s="2"/>
      <c r="Z51" s="2"/>
      <c r="AA51" s="2"/>
    </row>
    <row r="52" spans="1:27" ht="15.75" x14ac:dyDescent="0.25">
      <c r="A52" s="1"/>
      <c r="B52" s="9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>
        <f t="shared" si="8"/>
        <v>0</v>
      </c>
      <c r="P52" s="8"/>
      <c r="Q52" s="2"/>
      <c r="T52" s="2"/>
      <c r="U52" s="2"/>
      <c r="V52" s="2"/>
      <c r="W52" s="2"/>
      <c r="X52" s="2"/>
      <c r="Y52" s="2"/>
      <c r="Z52" s="2"/>
      <c r="AA52" s="2"/>
    </row>
    <row r="53" spans="1:27" ht="15.75" x14ac:dyDescent="0.25">
      <c r="A53" s="1"/>
      <c r="B53" s="16" t="s">
        <v>4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0"/>
      <c r="P53" s="19"/>
      <c r="Q53" s="2"/>
      <c r="T53" s="2"/>
      <c r="U53" s="2"/>
      <c r="V53" s="2"/>
      <c r="W53" s="2"/>
      <c r="X53" s="2"/>
      <c r="Y53" s="2"/>
      <c r="Z53" s="2"/>
      <c r="AA53" s="2"/>
    </row>
    <row r="54" spans="1:27" ht="15.75" x14ac:dyDescent="0.25">
      <c r="A54" s="1"/>
      <c r="B54" s="13" t="s">
        <v>12</v>
      </c>
      <c r="C54" s="24">
        <f>SUM(C55:C66)</f>
        <v>1230</v>
      </c>
      <c r="D54" s="24">
        <f t="shared" ref="D54:N54" si="9">SUM(D55:D66)</f>
        <v>0</v>
      </c>
      <c r="E54" s="24">
        <f t="shared" si="9"/>
        <v>0</v>
      </c>
      <c r="F54" s="24">
        <f t="shared" si="9"/>
        <v>0</v>
      </c>
      <c r="G54" s="24">
        <f t="shared" si="9"/>
        <v>0</v>
      </c>
      <c r="H54" s="24">
        <f t="shared" si="9"/>
        <v>5000</v>
      </c>
      <c r="I54" s="24">
        <f t="shared" si="9"/>
        <v>0</v>
      </c>
      <c r="J54" s="24">
        <f t="shared" si="9"/>
        <v>0</v>
      </c>
      <c r="K54" s="24">
        <f t="shared" si="9"/>
        <v>0</v>
      </c>
      <c r="L54" s="24">
        <f t="shared" si="9"/>
        <v>0</v>
      </c>
      <c r="M54" s="24">
        <f t="shared" si="9"/>
        <v>0</v>
      </c>
      <c r="N54" s="24">
        <f t="shared" si="9"/>
        <v>400</v>
      </c>
      <c r="O54" s="24">
        <f>SUM(C54:N54)</f>
        <v>6630</v>
      </c>
      <c r="P54" s="14">
        <f>O54/O$115</f>
        <v>0.10461208324786594</v>
      </c>
      <c r="Q54" s="2"/>
      <c r="T54" s="2"/>
      <c r="U54" s="2"/>
      <c r="V54" s="2"/>
      <c r="W54" s="2"/>
      <c r="X54" s="2"/>
      <c r="Y54" s="2"/>
      <c r="Z54" s="2"/>
      <c r="AA54" s="2"/>
    </row>
    <row r="55" spans="1:27" ht="15.75" x14ac:dyDescent="0.25">
      <c r="A55" s="1"/>
      <c r="B55" s="5" t="s">
        <v>25</v>
      </c>
      <c r="C55" s="25">
        <v>150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>
        <f t="shared" ref="O55:O66" si="10">SUM(C55:N55)</f>
        <v>150</v>
      </c>
      <c r="P55" s="8"/>
      <c r="Q55" s="2"/>
      <c r="T55" s="2"/>
      <c r="U55" s="2"/>
      <c r="V55" s="2"/>
      <c r="W55" s="2"/>
      <c r="X55" s="2"/>
      <c r="Y55" s="2"/>
      <c r="Z55" s="2"/>
      <c r="AA55" s="2"/>
    </row>
    <row r="56" spans="1:27" ht="15.75" x14ac:dyDescent="0.25">
      <c r="A56" s="1"/>
      <c r="B56" s="5" t="s">
        <v>26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>
        <f t="shared" si="10"/>
        <v>0</v>
      </c>
      <c r="P56" s="8"/>
      <c r="Q56" s="2"/>
      <c r="T56" s="2"/>
      <c r="U56" s="2"/>
      <c r="V56" s="2"/>
      <c r="W56" s="2"/>
      <c r="X56" s="2"/>
      <c r="Y56" s="2"/>
      <c r="Z56" s="2"/>
      <c r="AA56" s="2"/>
    </row>
    <row r="57" spans="1:27" ht="15.75" x14ac:dyDescent="0.25">
      <c r="A57" s="1"/>
      <c r="B57" s="5" t="s">
        <v>27</v>
      </c>
      <c r="C57" s="25">
        <v>600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>
        <f t="shared" si="10"/>
        <v>600</v>
      </c>
      <c r="P57" s="8"/>
      <c r="Q57" s="2"/>
      <c r="T57" s="2"/>
      <c r="U57" s="2"/>
      <c r="V57" s="2"/>
      <c r="W57" s="2"/>
      <c r="X57" s="2"/>
      <c r="Y57" s="2"/>
      <c r="Z57" s="2"/>
      <c r="AA57" s="2"/>
    </row>
    <row r="58" spans="1:27" ht="15.75" x14ac:dyDescent="0.25">
      <c r="A58" s="1"/>
      <c r="B58" s="5" t="s">
        <v>28</v>
      </c>
      <c r="C58" s="25">
        <v>200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>
        <f t="shared" si="10"/>
        <v>200</v>
      </c>
      <c r="P58" s="8"/>
      <c r="Q58" s="2"/>
      <c r="T58" s="2"/>
      <c r="U58" s="2"/>
      <c r="V58" s="2"/>
      <c r="W58" s="2"/>
      <c r="X58" s="2"/>
      <c r="Y58" s="2"/>
      <c r="Z58" s="2"/>
      <c r="AA58" s="2"/>
    </row>
    <row r="59" spans="1:27" ht="15.75" x14ac:dyDescent="0.25">
      <c r="A59" s="1"/>
      <c r="B59" s="5" t="s">
        <v>29</v>
      </c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>
        <f t="shared" si="10"/>
        <v>0</v>
      </c>
      <c r="P59" s="8"/>
      <c r="Q59" s="2"/>
      <c r="T59" s="2"/>
      <c r="U59" s="2"/>
      <c r="V59" s="2"/>
      <c r="W59" s="2"/>
      <c r="X59" s="2"/>
      <c r="Y59" s="2"/>
      <c r="Z59" s="2"/>
      <c r="AA59" s="2"/>
    </row>
    <row r="60" spans="1:27" ht="15.75" x14ac:dyDescent="0.25">
      <c r="A60" s="1"/>
      <c r="B60" s="5" t="s">
        <v>30</v>
      </c>
      <c r="C60" s="25">
        <v>200</v>
      </c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>
        <v>400</v>
      </c>
      <c r="O60" s="25">
        <f t="shared" si="10"/>
        <v>600</v>
      </c>
      <c r="P60" s="8"/>
      <c r="Q60" s="2"/>
      <c r="T60" s="2"/>
      <c r="U60" s="2"/>
      <c r="V60" s="2"/>
      <c r="W60" s="2"/>
      <c r="X60" s="2"/>
      <c r="Y60" s="2"/>
      <c r="Z60" s="2"/>
      <c r="AA60" s="2"/>
    </row>
    <row r="61" spans="1:27" ht="15.75" x14ac:dyDescent="0.25">
      <c r="A61" s="1"/>
      <c r="B61" s="5" t="s">
        <v>31</v>
      </c>
      <c r="C61" s="25">
        <v>80</v>
      </c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>
        <f t="shared" si="10"/>
        <v>80</v>
      </c>
      <c r="P61" s="8"/>
      <c r="Q61" s="2"/>
      <c r="T61" s="2"/>
      <c r="U61" s="2"/>
      <c r="V61" s="2"/>
      <c r="W61" s="2"/>
      <c r="X61" s="2"/>
      <c r="Y61" s="2"/>
      <c r="Z61" s="2"/>
      <c r="AA61" s="2"/>
    </row>
    <row r="62" spans="1:27" ht="15.75" x14ac:dyDescent="0.25">
      <c r="A62" s="1"/>
      <c r="B62" s="5" t="s">
        <v>32</v>
      </c>
      <c r="C62" s="25"/>
      <c r="D62" s="25"/>
      <c r="E62" s="25"/>
      <c r="F62" s="25"/>
      <c r="G62" s="25"/>
      <c r="H62" s="25">
        <v>5000</v>
      </c>
      <c r="I62" s="25"/>
      <c r="J62" s="25"/>
      <c r="K62" s="25"/>
      <c r="L62" s="25"/>
      <c r="M62" s="25"/>
      <c r="N62" s="25"/>
      <c r="O62" s="25">
        <f t="shared" si="10"/>
        <v>5000</v>
      </c>
      <c r="P62" s="8"/>
      <c r="Q62" s="2"/>
      <c r="T62" s="2"/>
      <c r="U62" s="2"/>
      <c r="V62" s="2"/>
      <c r="W62" s="2"/>
      <c r="X62" s="2"/>
      <c r="Y62" s="2"/>
      <c r="Z62" s="2"/>
      <c r="AA62" s="2"/>
    </row>
    <row r="63" spans="1:27" ht="15.75" x14ac:dyDescent="0.25">
      <c r="A63" s="1"/>
      <c r="B63" s="5" t="s">
        <v>51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>
        <f t="shared" si="10"/>
        <v>0</v>
      </c>
      <c r="P63" s="8"/>
      <c r="Q63" s="2"/>
      <c r="T63" s="2"/>
      <c r="U63" s="2"/>
      <c r="V63" s="2"/>
      <c r="W63" s="2"/>
      <c r="X63" s="2"/>
      <c r="Y63" s="2"/>
      <c r="Z63" s="2"/>
      <c r="AA63" s="2"/>
    </row>
    <row r="64" spans="1:27" ht="15.75" x14ac:dyDescent="0.25">
      <c r="A64" s="1"/>
      <c r="B64" s="9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>
        <f t="shared" si="10"/>
        <v>0</v>
      </c>
      <c r="P64" s="8"/>
      <c r="Q64" s="2"/>
      <c r="T64" s="2"/>
      <c r="U64" s="2"/>
      <c r="V64" s="2"/>
      <c r="W64" s="2"/>
      <c r="X64" s="2"/>
      <c r="Y64" s="2"/>
      <c r="Z64" s="2"/>
      <c r="AA64" s="2"/>
    </row>
    <row r="65" spans="1:27" ht="15.75" x14ac:dyDescent="0.25">
      <c r="A65" s="1"/>
      <c r="B65" s="9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>
        <f t="shared" si="10"/>
        <v>0</v>
      </c>
      <c r="P65" s="8"/>
      <c r="Q65" s="2"/>
      <c r="T65" s="2"/>
      <c r="U65" s="2"/>
      <c r="V65" s="2"/>
      <c r="W65" s="2"/>
      <c r="X65" s="2"/>
      <c r="Y65" s="2"/>
      <c r="Z65" s="2"/>
      <c r="AA65" s="2"/>
    </row>
    <row r="66" spans="1:27" ht="15.75" x14ac:dyDescent="0.25">
      <c r="A66" s="1"/>
      <c r="B66" s="22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5">
        <f t="shared" si="10"/>
        <v>0</v>
      </c>
      <c r="P66" s="8"/>
      <c r="Q66" s="2"/>
      <c r="T66" s="2"/>
      <c r="U66" s="2"/>
      <c r="V66" s="2"/>
      <c r="W66" s="2"/>
      <c r="X66" s="2"/>
      <c r="Y66" s="2"/>
      <c r="Z66" s="2"/>
      <c r="AA66" s="2"/>
    </row>
    <row r="67" spans="1:27" ht="22.5" customHeight="1" x14ac:dyDescent="0.25">
      <c r="A67" s="1"/>
      <c r="B67" s="16" t="s">
        <v>33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2"/>
      <c r="P67" s="23"/>
      <c r="Q67" s="2"/>
      <c r="T67" s="2"/>
      <c r="U67" s="2"/>
      <c r="V67" s="2"/>
      <c r="W67" s="2"/>
      <c r="X67" s="2"/>
      <c r="Y67" s="2"/>
      <c r="Z67" s="2"/>
      <c r="AA67" s="2"/>
    </row>
    <row r="68" spans="1:27" ht="15.75" x14ac:dyDescent="0.25">
      <c r="B68" s="13" t="s">
        <v>12</v>
      </c>
      <c r="C68" s="24">
        <f t="shared" ref="C68:N68" si="11">SUM(C69:C79)</f>
        <v>640</v>
      </c>
      <c r="D68" s="24">
        <f t="shared" si="11"/>
        <v>0</v>
      </c>
      <c r="E68" s="24">
        <f t="shared" si="11"/>
        <v>0</v>
      </c>
      <c r="F68" s="24">
        <f t="shared" si="11"/>
        <v>700</v>
      </c>
      <c r="G68" s="24">
        <f t="shared" si="11"/>
        <v>0</v>
      </c>
      <c r="H68" s="24">
        <f t="shared" si="11"/>
        <v>0</v>
      </c>
      <c r="I68" s="24">
        <f t="shared" si="11"/>
        <v>500</v>
      </c>
      <c r="J68" s="24">
        <f t="shared" si="11"/>
        <v>0</v>
      </c>
      <c r="K68" s="24">
        <f t="shared" si="11"/>
        <v>0</v>
      </c>
      <c r="L68" s="24">
        <f t="shared" si="11"/>
        <v>0</v>
      </c>
      <c r="M68" s="24">
        <f t="shared" si="11"/>
        <v>0</v>
      </c>
      <c r="N68" s="24">
        <f t="shared" si="11"/>
        <v>0</v>
      </c>
      <c r="O68" s="24">
        <f>SUM(C68:N68)</f>
        <v>1840</v>
      </c>
      <c r="P68" s="14">
        <f>O68/O$115</f>
        <v>2.903261435536551E-2</v>
      </c>
      <c r="T68" s="2"/>
      <c r="U68" s="2"/>
      <c r="V68" s="2"/>
      <c r="W68" s="2"/>
      <c r="X68" s="2"/>
      <c r="Y68" s="2"/>
      <c r="Z68" s="2"/>
      <c r="AA68" s="2"/>
    </row>
    <row r="69" spans="1:27" ht="15.75" x14ac:dyDescent="0.25">
      <c r="B69" s="5" t="s">
        <v>34</v>
      </c>
      <c r="C69" s="25">
        <v>270</v>
      </c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>
        <f t="shared" ref="O69:O79" si="12">SUM(C69:N69)</f>
        <v>270</v>
      </c>
      <c r="P69" s="8"/>
      <c r="T69" s="2"/>
      <c r="U69" s="2"/>
      <c r="V69" s="2"/>
      <c r="W69" s="2"/>
      <c r="X69" s="2"/>
      <c r="Y69" s="2"/>
      <c r="Z69" s="2"/>
      <c r="AA69" s="2"/>
    </row>
    <row r="70" spans="1:27" ht="15.75" x14ac:dyDescent="0.25">
      <c r="B70" s="5" t="s">
        <v>80</v>
      </c>
      <c r="C70" s="25">
        <v>100</v>
      </c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>
        <f t="shared" si="12"/>
        <v>100</v>
      </c>
      <c r="P70" s="8"/>
    </row>
    <row r="71" spans="1:27" ht="15.75" x14ac:dyDescent="0.25">
      <c r="B71" s="5" t="s">
        <v>3</v>
      </c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>
        <f t="shared" si="12"/>
        <v>0</v>
      </c>
      <c r="P71" s="8"/>
    </row>
    <row r="72" spans="1:27" ht="15.75" x14ac:dyDescent="0.25">
      <c r="B72" s="5" t="s">
        <v>81</v>
      </c>
      <c r="C72" s="25"/>
      <c r="D72" s="25"/>
      <c r="E72" s="25"/>
      <c r="F72" s="25">
        <v>700</v>
      </c>
      <c r="G72" s="25"/>
      <c r="H72" s="25"/>
      <c r="I72" s="25"/>
      <c r="J72" s="25"/>
      <c r="K72" s="25"/>
      <c r="L72" s="25"/>
      <c r="M72" s="25"/>
      <c r="N72" s="25"/>
      <c r="O72" s="25">
        <f t="shared" si="12"/>
        <v>700</v>
      </c>
      <c r="P72" s="8"/>
    </row>
    <row r="73" spans="1:27" ht="15.75" x14ac:dyDescent="0.25">
      <c r="B73" s="5" t="s">
        <v>5</v>
      </c>
      <c r="C73" s="25">
        <v>90</v>
      </c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>
        <f t="shared" si="12"/>
        <v>90</v>
      </c>
      <c r="P73" s="8"/>
    </row>
    <row r="74" spans="1:27" ht="15.75" x14ac:dyDescent="0.25">
      <c r="B74" s="5" t="s">
        <v>35</v>
      </c>
      <c r="C74" s="25">
        <v>90</v>
      </c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>
        <f t="shared" si="12"/>
        <v>90</v>
      </c>
      <c r="P74" s="8"/>
    </row>
    <row r="75" spans="1:27" ht="15.75" x14ac:dyDescent="0.25">
      <c r="B75" s="5" t="s">
        <v>36</v>
      </c>
      <c r="C75" s="25">
        <v>90</v>
      </c>
      <c r="D75" s="25"/>
      <c r="E75" s="25"/>
      <c r="F75" s="25"/>
      <c r="G75" s="25"/>
      <c r="H75" s="25"/>
      <c r="I75" s="25">
        <v>500</v>
      </c>
      <c r="J75" s="25"/>
      <c r="K75" s="25"/>
      <c r="L75" s="25"/>
      <c r="M75" s="25"/>
      <c r="N75" s="25"/>
      <c r="O75" s="25">
        <f t="shared" si="12"/>
        <v>590</v>
      </c>
      <c r="P75" s="8"/>
    </row>
    <row r="76" spans="1:27" s="39" customFormat="1" ht="15.75" x14ac:dyDescent="0.25">
      <c r="B76" s="5" t="s">
        <v>85</v>
      </c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8"/>
    </row>
    <row r="77" spans="1:27" ht="15.75" x14ac:dyDescent="0.25">
      <c r="B77" s="5" t="s">
        <v>51</v>
      </c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>
        <f t="shared" si="12"/>
        <v>0</v>
      </c>
      <c r="P77" s="8"/>
    </row>
    <row r="78" spans="1:27" ht="15.75" x14ac:dyDescent="0.25">
      <c r="B78" s="9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>
        <f t="shared" si="12"/>
        <v>0</v>
      </c>
      <c r="P78" s="8"/>
    </row>
    <row r="79" spans="1:27" ht="15.75" x14ac:dyDescent="0.25">
      <c r="B79" s="9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>
        <f t="shared" si="12"/>
        <v>0</v>
      </c>
      <c r="P79" s="8"/>
    </row>
    <row r="80" spans="1:27" ht="15.75" x14ac:dyDescent="0.25">
      <c r="B80" s="16" t="s">
        <v>13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0"/>
      <c r="P80" s="19"/>
    </row>
    <row r="81" spans="2:16" ht="15.75" x14ac:dyDescent="0.25">
      <c r="B81" s="13" t="s">
        <v>12</v>
      </c>
      <c r="C81" s="24">
        <f>SUM(C82:C91)</f>
        <v>400</v>
      </c>
      <c r="D81" s="24">
        <f t="shared" ref="D81:N81" si="13">SUM(D82:D91)</f>
        <v>0</v>
      </c>
      <c r="E81" s="24">
        <f t="shared" si="13"/>
        <v>1000</v>
      </c>
      <c r="F81" s="24">
        <f t="shared" si="13"/>
        <v>0</v>
      </c>
      <c r="G81" s="24">
        <f t="shared" si="13"/>
        <v>0</v>
      </c>
      <c r="H81" s="24">
        <f t="shared" si="13"/>
        <v>0</v>
      </c>
      <c r="I81" s="24">
        <f t="shared" si="13"/>
        <v>0</v>
      </c>
      <c r="J81" s="24">
        <f t="shared" si="13"/>
        <v>0</v>
      </c>
      <c r="K81" s="24">
        <f t="shared" si="13"/>
        <v>0</v>
      </c>
      <c r="L81" s="24">
        <f t="shared" si="13"/>
        <v>0</v>
      </c>
      <c r="M81" s="24">
        <f t="shared" si="13"/>
        <v>2000</v>
      </c>
      <c r="N81" s="24">
        <f t="shared" si="13"/>
        <v>0</v>
      </c>
      <c r="O81" s="24">
        <f>SUM(C81:N81)</f>
        <v>3400</v>
      </c>
      <c r="P81" s="14">
        <f>O81/O$115</f>
        <v>5.3647222178392795E-2</v>
      </c>
    </row>
    <row r="82" spans="2:16" ht="15.75" x14ac:dyDescent="0.25">
      <c r="B82" s="5" t="s">
        <v>16</v>
      </c>
      <c r="C82" s="25">
        <v>250</v>
      </c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>
        <f t="shared" ref="O82:O91" si="14">SUM(C82:N82)</f>
        <v>250</v>
      </c>
      <c r="P82" s="8"/>
    </row>
    <row r="83" spans="2:16" ht="15.75" x14ac:dyDescent="0.25">
      <c r="B83" s="5" t="s">
        <v>82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>
        <f t="shared" si="14"/>
        <v>0</v>
      </c>
      <c r="P83" s="8"/>
    </row>
    <row r="84" spans="2:16" ht="15.75" x14ac:dyDescent="0.25">
      <c r="B84" s="5" t="s">
        <v>37</v>
      </c>
      <c r="C84" s="25">
        <v>150</v>
      </c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>
        <f t="shared" si="14"/>
        <v>150</v>
      </c>
      <c r="P84" s="8"/>
    </row>
    <row r="85" spans="2:16" ht="15.75" x14ac:dyDescent="0.25">
      <c r="B85" s="5" t="s">
        <v>15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>
        <f t="shared" si="14"/>
        <v>0</v>
      </c>
      <c r="P85" s="8"/>
    </row>
    <row r="86" spans="2:16" ht="15.75" x14ac:dyDescent="0.25">
      <c r="B86" s="5" t="s">
        <v>38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>
        <f t="shared" si="14"/>
        <v>0</v>
      </c>
      <c r="P86" s="8"/>
    </row>
    <row r="87" spans="2:16" ht="15.75" x14ac:dyDescent="0.25">
      <c r="B87" s="5" t="s">
        <v>14</v>
      </c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>
        <v>2000</v>
      </c>
      <c r="N87" s="25"/>
      <c r="O87" s="25">
        <f t="shared" si="14"/>
        <v>2000</v>
      </c>
      <c r="P87" s="8"/>
    </row>
    <row r="88" spans="2:16" ht="15.75" x14ac:dyDescent="0.25">
      <c r="B88" s="5" t="s">
        <v>39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>
        <f t="shared" si="14"/>
        <v>0</v>
      </c>
      <c r="P88" s="8"/>
    </row>
    <row r="89" spans="2:16" ht="15.75" x14ac:dyDescent="0.25">
      <c r="B89" s="5" t="s">
        <v>51</v>
      </c>
      <c r="C89" s="25"/>
      <c r="D89" s="25"/>
      <c r="E89" s="25">
        <v>1000</v>
      </c>
      <c r="F89" s="25"/>
      <c r="G89" s="25"/>
      <c r="H89" s="25"/>
      <c r="I89" s="25"/>
      <c r="J89" s="25"/>
      <c r="K89" s="25"/>
      <c r="L89" s="25"/>
      <c r="M89" s="25"/>
      <c r="N89" s="25"/>
      <c r="O89" s="25">
        <f t="shared" si="14"/>
        <v>1000</v>
      </c>
      <c r="P89" s="8"/>
    </row>
    <row r="90" spans="2:16" ht="15.75" x14ac:dyDescent="0.25">
      <c r="B90" s="9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>
        <f t="shared" si="14"/>
        <v>0</v>
      </c>
      <c r="P90" s="8"/>
    </row>
    <row r="91" spans="2:16" ht="15.75" x14ac:dyDescent="0.25">
      <c r="B91" s="9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>
        <f t="shared" si="14"/>
        <v>0</v>
      </c>
      <c r="P91" s="8"/>
    </row>
    <row r="92" spans="2:16" ht="15.75" x14ac:dyDescent="0.25">
      <c r="B92" s="16" t="s">
        <v>40</v>
      </c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0"/>
      <c r="P92" s="19"/>
    </row>
    <row r="93" spans="2:16" ht="15.75" x14ac:dyDescent="0.25">
      <c r="B93" s="13" t="s">
        <v>12</v>
      </c>
      <c r="C93" s="24">
        <f>SUM(C94:C99)</f>
        <v>700</v>
      </c>
      <c r="D93" s="24">
        <f t="shared" ref="D93:N93" si="15">SUM(D94:D99)</f>
        <v>0</v>
      </c>
      <c r="E93" s="24">
        <f t="shared" si="15"/>
        <v>0</v>
      </c>
      <c r="F93" s="24">
        <f t="shared" si="15"/>
        <v>0</v>
      </c>
      <c r="G93" s="24">
        <f t="shared" si="15"/>
        <v>0</v>
      </c>
      <c r="H93" s="24">
        <f t="shared" si="15"/>
        <v>0</v>
      </c>
      <c r="I93" s="24">
        <f t="shared" si="15"/>
        <v>0</v>
      </c>
      <c r="J93" s="24">
        <f t="shared" si="15"/>
        <v>0</v>
      </c>
      <c r="K93" s="24">
        <f t="shared" si="15"/>
        <v>0</v>
      </c>
      <c r="L93" s="24">
        <f t="shared" si="15"/>
        <v>0</v>
      </c>
      <c r="M93" s="24">
        <f t="shared" si="15"/>
        <v>0</v>
      </c>
      <c r="N93" s="24">
        <f t="shared" si="15"/>
        <v>0</v>
      </c>
      <c r="O93" s="24">
        <f>SUM(C93:N93)</f>
        <v>700</v>
      </c>
      <c r="P93" s="14">
        <f>O93/O$115</f>
        <v>1.1045016330845574E-2</v>
      </c>
    </row>
    <row r="94" spans="2:16" ht="15.75" x14ac:dyDescent="0.25">
      <c r="B94" s="5" t="s">
        <v>43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>
        <f t="shared" ref="O94:O105" si="16">SUM(C94:N94)</f>
        <v>0</v>
      </c>
      <c r="P94" s="8"/>
    </row>
    <row r="95" spans="2:16" ht="15.75" x14ac:dyDescent="0.25">
      <c r="B95" s="5" t="s">
        <v>42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>
        <f t="shared" si="16"/>
        <v>0</v>
      </c>
      <c r="P95" s="8"/>
    </row>
    <row r="96" spans="2:16" ht="15.75" x14ac:dyDescent="0.25">
      <c r="B96" s="5" t="s">
        <v>41</v>
      </c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>
        <f t="shared" si="16"/>
        <v>0</v>
      </c>
      <c r="P96" s="8"/>
    </row>
    <row r="97" spans="2:16" ht="15.75" x14ac:dyDescent="0.25">
      <c r="B97" s="5" t="s">
        <v>51</v>
      </c>
      <c r="C97" s="25">
        <v>700</v>
      </c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>
        <f t="shared" si="16"/>
        <v>700</v>
      </c>
      <c r="P97" s="8"/>
    </row>
    <row r="98" spans="2:16" ht="15.75" x14ac:dyDescent="0.25">
      <c r="B98" s="9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>
        <f t="shared" si="16"/>
        <v>0</v>
      </c>
      <c r="P98" s="8"/>
    </row>
    <row r="99" spans="2:16" ht="15.75" x14ac:dyDescent="0.25">
      <c r="B99" s="9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>
        <f t="shared" si="16"/>
        <v>0</v>
      </c>
      <c r="P99" s="8"/>
    </row>
    <row r="100" spans="2:16" ht="15.75" x14ac:dyDescent="0.25">
      <c r="B100" s="16" t="s">
        <v>70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27"/>
    </row>
    <row r="101" spans="2:16" ht="15.75" x14ac:dyDescent="0.25">
      <c r="B101" s="20" t="s">
        <v>68</v>
      </c>
      <c r="C101" s="34">
        <f>SUM(C102:C105)</f>
        <v>0</v>
      </c>
      <c r="D101" s="34">
        <f t="shared" ref="D101:N101" si="17">SUM(D102:D105)</f>
        <v>0</v>
      </c>
      <c r="E101" s="34">
        <f t="shared" si="17"/>
        <v>0</v>
      </c>
      <c r="F101" s="34">
        <f t="shared" si="17"/>
        <v>0</v>
      </c>
      <c r="G101" s="34">
        <f t="shared" si="17"/>
        <v>0</v>
      </c>
      <c r="H101" s="34">
        <f t="shared" si="17"/>
        <v>300</v>
      </c>
      <c r="I101" s="34">
        <f t="shared" si="17"/>
        <v>0</v>
      </c>
      <c r="J101" s="34">
        <f t="shared" si="17"/>
        <v>0</v>
      </c>
      <c r="K101" s="34">
        <f t="shared" si="17"/>
        <v>0</v>
      </c>
      <c r="L101" s="34">
        <f t="shared" si="17"/>
        <v>0</v>
      </c>
      <c r="M101" s="34">
        <f t="shared" si="17"/>
        <v>0</v>
      </c>
      <c r="N101" s="34">
        <f t="shared" si="17"/>
        <v>0</v>
      </c>
      <c r="O101" s="34">
        <f>SUM(C101:N101)</f>
        <v>300</v>
      </c>
      <c r="P101" s="21">
        <f>O101/O$115</f>
        <v>4.7335784275052461E-3</v>
      </c>
    </row>
    <row r="102" spans="2:16" ht="15.75" x14ac:dyDescent="0.25">
      <c r="B102" s="5" t="s">
        <v>71</v>
      </c>
      <c r="C102" s="25"/>
      <c r="D102" s="25"/>
      <c r="E102" s="25"/>
      <c r="F102" s="25"/>
      <c r="G102" s="25"/>
      <c r="H102" s="25">
        <v>300</v>
      </c>
      <c r="I102" s="25"/>
      <c r="J102" s="25"/>
      <c r="K102" s="25"/>
      <c r="L102" s="25"/>
      <c r="M102" s="25"/>
      <c r="N102" s="25"/>
      <c r="O102" s="25">
        <f t="shared" si="16"/>
        <v>300</v>
      </c>
      <c r="P102" s="8"/>
    </row>
    <row r="103" spans="2:16" ht="15.75" x14ac:dyDescent="0.25">
      <c r="B103" s="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>
        <f t="shared" si="16"/>
        <v>0</v>
      </c>
      <c r="P103" s="8"/>
    </row>
    <row r="104" spans="2:16" ht="15.75" x14ac:dyDescent="0.25">
      <c r="B104" s="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>
        <f t="shared" si="16"/>
        <v>0</v>
      </c>
      <c r="P104" s="8"/>
    </row>
    <row r="105" spans="2:16" ht="15.75" x14ac:dyDescent="0.25">
      <c r="B105" s="9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>
        <f t="shared" si="16"/>
        <v>0</v>
      </c>
      <c r="P105" s="8"/>
    </row>
    <row r="106" spans="2:16" ht="15.75" x14ac:dyDescent="0.25">
      <c r="B106" s="16" t="s">
        <v>44</v>
      </c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0"/>
      <c r="P106" s="19"/>
    </row>
    <row r="107" spans="2:16" ht="15.75" x14ac:dyDescent="0.25">
      <c r="B107" s="20" t="s">
        <v>12</v>
      </c>
      <c r="C107" s="34">
        <f>SUM(C108:C114)</f>
        <v>0</v>
      </c>
      <c r="D107" s="34">
        <f t="shared" ref="D107:N107" si="18">SUM(D108:D114)</f>
        <v>0</v>
      </c>
      <c r="E107" s="34">
        <f t="shared" si="18"/>
        <v>0</v>
      </c>
      <c r="F107" s="34">
        <f t="shared" si="18"/>
        <v>0</v>
      </c>
      <c r="G107" s="34">
        <f t="shared" si="18"/>
        <v>0</v>
      </c>
      <c r="H107" s="34">
        <f t="shared" si="18"/>
        <v>0</v>
      </c>
      <c r="I107" s="34">
        <f t="shared" si="18"/>
        <v>800</v>
      </c>
      <c r="J107" s="34">
        <f t="shared" si="18"/>
        <v>0</v>
      </c>
      <c r="K107" s="34">
        <f t="shared" si="18"/>
        <v>0</v>
      </c>
      <c r="L107" s="34">
        <f t="shared" si="18"/>
        <v>900</v>
      </c>
      <c r="M107" s="34">
        <f t="shared" si="18"/>
        <v>0</v>
      </c>
      <c r="N107" s="34">
        <f t="shared" si="18"/>
        <v>0</v>
      </c>
      <c r="O107" s="34">
        <f>SUM(C107:N107)</f>
        <v>1700</v>
      </c>
      <c r="P107" s="21">
        <f>O107/O$115</f>
        <v>2.6823611089196397E-2</v>
      </c>
    </row>
    <row r="108" spans="2:16" ht="15.75" x14ac:dyDescent="0.25">
      <c r="B108" s="5" t="s">
        <v>45</v>
      </c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>
        <f t="shared" ref="O108:O114" si="19">SUM(C108:N108)</f>
        <v>0</v>
      </c>
      <c r="P108" s="8"/>
    </row>
    <row r="109" spans="2:16" ht="15.75" x14ac:dyDescent="0.25">
      <c r="B109" s="5" t="s">
        <v>41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>
        <f t="shared" si="19"/>
        <v>0</v>
      </c>
      <c r="P109" s="8"/>
    </row>
    <row r="110" spans="2:16" ht="15.75" x14ac:dyDescent="0.25">
      <c r="B110" s="5" t="s">
        <v>46</v>
      </c>
      <c r="C110" s="25"/>
      <c r="D110" s="25"/>
      <c r="E110" s="25"/>
      <c r="F110" s="25"/>
      <c r="G110" s="25"/>
      <c r="H110" s="25"/>
      <c r="I110" s="25">
        <v>800</v>
      </c>
      <c r="J110" s="25"/>
      <c r="K110" s="25"/>
      <c r="L110" s="25"/>
      <c r="M110" s="25"/>
      <c r="N110" s="25"/>
      <c r="O110" s="25">
        <f t="shared" si="19"/>
        <v>800</v>
      </c>
      <c r="P110" s="8"/>
    </row>
    <row r="111" spans="2:16" ht="15.75" x14ac:dyDescent="0.25">
      <c r="B111" s="5" t="s">
        <v>47</v>
      </c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>
        <f t="shared" si="19"/>
        <v>0</v>
      </c>
      <c r="P111" s="8"/>
    </row>
    <row r="112" spans="2:16" ht="15.75" x14ac:dyDescent="0.25">
      <c r="B112" s="5" t="s">
        <v>51</v>
      </c>
      <c r="C112" s="25"/>
      <c r="D112" s="25"/>
      <c r="E112" s="25"/>
      <c r="F112" s="25"/>
      <c r="G112" s="25"/>
      <c r="H112" s="25"/>
      <c r="I112" s="25"/>
      <c r="J112" s="25"/>
      <c r="K112" s="25"/>
      <c r="L112" s="25">
        <v>900</v>
      </c>
      <c r="M112" s="25"/>
      <c r="N112" s="25"/>
      <c r="O112" s="25">
        <f t="shared" si="19"/>
        <v>900</v>
      </c>
      <c r="P112" s="8"/>
    </row>
    <row r="113" spans="2:16" ht="15.75" x14ac:dyDescent="0.25">
      <c r="B113" s="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>
        <f t="shared" si="19"/>
        <v>0</v>
      </c>
      <c r="P113" s="8"/>
    </row>
    <row r="114" spans="2:16" ht="15.75" x14ac:dyDescent="0.25">
      <c r="B114" s="22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5">
        <f t="shared" si="19"/>
        <v>0</v>
      </c>
      <c r="P114" s="8"/>
    </row>
    <row r="115" spans="2:16" ht="29.25" customHeight="1" x14ac:dyDescent="0.25">
      <c r="B115" s="28" t="s">
        <v>75</v>
      </c>
      <c r="C115" s="35">
        <f t="shared" ref="C115:N115" si="20">C107+C101+C93+C81+C68+C54+C46+C37+C21</f>
        <v>7770</v>
      </c>
      <c r="D115" s="35">
        <f t="shared" si="20"/>
        <v>3500</v>
      </c>
      <c r="E115" s="35">
        <f t="shared" si="20"/>
        <v>4600</v>
      </c>
      <c r="F115" s="35">
        <f t="shared" si="20"/>
        <v>4407</v>
      </c>
      <c r="G115" s="35">
        <f t="shared" si="20"/>
        <v>3800</v>
      </c>
      <c r="H115" s="35">
        <f t="shared" si="20"/>
        <v>9200</v>
      </c>
      <c r="I115" s="35">
        <f t="shared" si="20"/>
        <v>5300</v>
      </c>
      <c r="J115" s="35">
        <f t="shared" si="20"/>
        <v>4100</v>
      </c>
      <c r="K115" s="35">
        <f t="shared" si="20"/>
        <v>4200</v>
      </c>
      <c r="L115" s="35">
        <f t="shared" si="20"/>
        <v>5200</v>
      </c>
      <c r="M115" s="35">
        <f t="shared" si="20"/>
        <v>6400</v>
      </c>
      <c r="N115" s="35">
        <f t="shared" si="20"/>
        <v>4900</v>
      </c>
      <c r="O115" s="35">
        <f>SUM(C115:N115)</f>
        <v>63377</v>
      </c>
      <c r="P115" s="29"/>
    </row>
    <row r="116" spans="2:16" ht="15.75" x14ac:dyDescent="0.25">
      <c r="B116" s="9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9"/>
    </row>
    <row r="117" spans="2:16" ht="29.25" customHeight="1" x14ac:dyDescent="0.25">
      <c r="B117" s="30" t="s">
        <v>74</v>
      </c>
      <c r="C117" s="25">
        <f t="shared" ref="C117:O117" si="21">C10-C115</f>
        <v>1230</v>
      </c>
      <c r="D117" s="25">
        <f t="shared" si="21"/>
        <v>11750.21</v>
      </c>
      <c r="E117" s="25">
        <f t="shared" si="21"/>
        <v>10725.25</v>
      </c>
      <c r="F117" s="25">
        <f t="shared" si="21"/>
        <v>5593</v>
      </c>
      <c r="G117" s="25">
        <f t="shared" si="21"/>
        <v>6200</v>
      </c>
      <c r="H117" s="25">
        <f t="shared" si="21"/>
        <v>800</v>
      </c>
      <c r="I117" s="25">
        <f t="shared" si="21"/>
        <v>4700</v>
      </c>
      <c r="J117" s="25">
        <f t="shared" si="21"/>
        <v>5900</v>
      </c>
      <c r="K117" s="25">
        <f t="shared" si="21"/>
        <v>5800</v>
      </c>
      <c r="L117" s="25">
        <f t="shared" si="21"/>
        <v>4800</v>
      </c>
      <c r="M117" s="25">
        <f t="shared" si="21"/>
        <v>3600</v>
      </c>
      <c r="N117" s="25">
        <f t="shared" si="21"/>
        <v>5100</v>
      </c>
      <c r="O117" s="25">
        <f t="shared" si="21"/>
        <v>66198.459999999992</v>
      </c>
      <c r="P117" s="29"/>
    </row>
    <row r="118" spans="2:16" ht="15.75" x14ac:dyDescent="0.25">
      <c r="B118" s="31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3"/>
    </row>
    <row r="119" spans="2:16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2:16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</sheetData>
  <mergeCells count="3">
    <mergeCell ref="B2:P5"/>
    <mergeCell ref="B8:P9"/>
    <mergeCell ref="B18:P1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81"/>
  <sheetViews>
    <sheetView showGridLines="0" zoomScale="69" zoomScaleNormal="69" workbookViewId="0">
      <selection activeCell="Z77" sqref="Z77"/>
    </sheetView>
  </sheetViews>
  <sheetFormatPr defaultRowHeight="15" x14ac:dyDescent="0.25"/>
  <cols>
    <col min="1" max="1" width="6.140625" customWidth="1"/>
    <col min="3" max="3" width="20.7109375" customWidth="1"/>
    <col min="4" max="11" width="10.7109375" customWidth="1"/>
    <col min="12" max="12" width="10.7109375" bestFit="1" customWidth="1"/>
    <col min="13" max="15" width="10.7109375" customWidth="1"/>
  </cols>
  <sheetData>
    <row r="1" spans="2:33" s="40" customFormat="1" x14ac:dyDescent="0.25"/>
    <row r="2" spans="2:33" x14ac:dyDescent="0.25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</row>
    <row r="3" spans="2:33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</row>
    <row r="4" spans="2:33" x14ac:dyDescent="0.2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</row>
    <row r="5" spans="2:33" x14ac:dyDescent="0.2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spans="2:33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</row>
    <row r="7" spans="2:33" s="40" customFormat="1" x14ac:dyDescent="0.25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</row>
    <row r="96" spans="1:35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</row>
    <row r="97" spans="1:35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</row>
    <row r="98" spans="1:35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</row>
    <row r="99" spans="1:35" s="40" customFormat="1" x14ac:dyDescent="0.25"/>
    <row r="100" spans="1:35" s="40" customFormat="1" x14ac:dyDescent="0.25"/>
    <row r="101" spans="1:35" s="40" customFormat="1" x14ac:dyDescent="0.25"/>
    <row r="102" spans="1:35" s="40" customFormat="1" x14ac:dyDescent="0.25"/>
    <row r="1681" ht="19.5" customHeight="1" x14ac:dyDescent="0.25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7"/>
  <sheetViews>
    <sheetView workbookViewId="0">
      <selection activeCell="E24" sqref="E24"/>
    </sheetView>
  </sheetViews>
  <sheetFormatPr defaultRowHeight="15" x14ac:dyDescent="0.25"/>
  <sheetData>
    <row r="1" spans="2:16" s="36" customFormat="1" x14ac:dyDescent="0.25"/>
    <row r="2" spans="2:16" s="36" customFormat="1" x14ac:dyDescent="0.25"/>
    <row r="3" spans="2:16" s="36" customFormat="1" x14ac:dyDescent="0.25">
      <c r="B3" s="36" t="s">
        <v>67</v>
      </c>
      <c r="C3" s="37" t="s">
        <v>52</v>
      </c>
      <c r="D3" s="37" t="s">
        <v>53</v>
      </c>
      <c r="E3" s="37" t="s">
        <v>54</v>
      </c>
      <c r="F3" s="37" t="s">
        <v>55</v>
      </c>
      <c r="G3" s="37" t="s">
        <v>56</v>
      </c>
      <c r="H3" s="37" t="s">
        <v>57</v>
      </c>
      <c r="I3" s="37" t="s">
        <v>58</v>
      </c>
      <c r="J3" s="37" t="s">
        <v>59</v>
      </c>
      <c r="K3" s="37" t="s">
        <v>60</v>
      </c>
      <c r="L3" s="37" t="s">
        <v>61</v>
      </c>
      <c r="M3" s="37" t="s">
        <v>62</v>
      </c>
      <c r="N3" s="36" t="s">
        <v>63</v>
      </c>
      <c r="O3" s="37" t="s">
        <v>68</v>
      </c>
      <c r="P3" s="37" t="s">
        <v>69</v>
      </c>
    </row>
    <row r="4" spans="2:16" s="36" customFormat="1" x14ac:dyDescent="0.25">
      <c r="B4" s="36" t="s">
        <v>6</v>
      </c>
      <c r="C4" s="36">
        <f>'Planilha de Controle Financeiro'!C21</f>
        <v>4020</v>
      </c>
      <c r="D4" s="36">
        <f>'Planilha de Controle Financeiro'!D21</f>
        <v>500</v>
      </c>
      <c r="E4" s="36">
        <f>'Planilha de Controle Financeiro'!E21</f>
        <v>600</v>
      </c>
      <c r="F4" s="36">
        <f>'Planilha de Controle Financeiro'!F21</f>
        <v>707</v>
      </c>
      <c r="G4" s="36">
        <f>'Planilha de Controle Financeiro'!G21</f>
        <v>800</v>
      </c>
      <c r="H4" s="36">
        <f>'Planilha de Controle Financeiro'!H21</f>
        <v>900</v>
      </c>
      <c r="I4" s="36">
        <f>'Planilha de Controle Financeiro'!I21</f>
        <v>1000</v>
      </c>
      <c r="J4" s="36">
        <f>'Planilha de Controle Financeiro'!J21</f>
        <v>1100</v>
      </c>
      <c r="K4" s="36">
        <f>'Planilha de Controle Financeiro'!K21</f>
        <v>1200</v>
      </c>
      <c r="L4" s="36">
        <f>'Planilha de Controle Financeiro'!L21</f>
        <v>1300</v>
      </c>
      <c r="M4" s="36">
        <f>'Planilha de Controle Financeiro'!M21</f>
        <v>1400</v>
      </c>
      <c r="N4" s="36">
        <f>'Planilha de Controle Financeiro'!N21</f>
        <v>1500</v>
      </c>
      <c r="O4" s="36">
        <f>'Planilha de Controle Financeiro'!O21</f>
        <v>15027</v>
      </c>
      <c r="P4" s="38">
        <f>'Planilha de Controle Financeiro'!P21</f>
        <v>0.23710494343373778</v>
      </c>
    </row>
    <row r="5" spans="2:16" s="36" customFormat="1" x14ac:dyDescent="0.25">
      <c r="B5" s="36" t="s">
        <v>17</v>
      </c>
      <c r="C5" s="36">
        <f>'Planilha de Controle Financeiro'!C37</f>
        <v>100</v>
      </c>
      <c r="D5" s="36">
        <f>'Planilha de Controle Financeiro'!D37</f>
        <v>3000</v>
      </c>
      <c r="E5" s="36">
        <f>'Planilha de Controle Financeiro'!E37</f>
        <v>3000</v>
      </c>
      <c r="F5" s="36">
        <f>'Planilha de Controle Financeiro'!F37</f>
        <v>3000</v>
      </c>
      <c r="G5" s="36">
        <f>'Planilha de Controle Financeiro'!G37</f>
        <v>3000</v>
      </c>
      <c r="H5" s="36">
        <f>'Planilha de Controle Financeiro'!H37</f>
        <v>3000</v>
      </c>
      <c r="I5" s="36">
        <f>'Planilha de Controle Financeiro'!I37</f>
        <v>3000</v>
      </c>
      <c r="J5" s="36">
        <f>'Planilha de Controle Financeiro'!J37</f>
        <v>3000</v>
      </c>
      <c r="K5" s="36">
        <f>'Planilha de Controle Financeiro'!K37</f>
        <v>3000</v>
      </c>
      <c r="L5" s="36">
        <f>'Planilha de Controle Financeiro'!L37</f>
        <v>3000</v>
      </c>
      <c r="M5" s="36">
        <f>'Planilha de Controle Financeiro'!M37</f>
        <v>3000</v>
      </c>
      <c r="N5" s="36">
        <f>'Planilha de Controle Financeiro'!N37</f>
        <v>3000</v>
      </c>
      <c r="O5" s="36">
        <f>'Planilha de Controle Financeiro'!O37</f>
        <v>33100</v>
      </c>
      <c r="P5" s="38">
        <f>'Planilha de Controle Financeiro'!P37</f>
        <v>0.5222714865014122</v>
      </c>
    </row>
    <row r="6" spans="2:16" s="36" customFormat="1" x14ac:dyDescent="0.25">
      <c r="B6" s="36" t="s">
        <v>21</v>
      </c>
      <c r="C6" s="36">
        <f>'Planilha de Controle Financeiro'!C46</f>
        <v>680</v>
      </c>
      <c r="D6" s="36">
        <f>'Planilha de Controle Financeiro'!D46</f>
        <v>0</v>
      </c>
      <c r="E6" s="36">
        <f>'Planilha de Controle Financeiro'!E46</f>
        <v>0</v>
      </c>
      <c r="F6" s="36">
        <f>'Planilha de Controle Financeiro'!F46</f>
        <v>0</v>
      </c>
      <c r="G6" s="36">
        <f>'Planilha de Controle Financeiro'!G46</f>
        <v>0</v>
      </c>
      <c r="H6" s="36">
        <f>'Planilha de Controle Financeiro'!H46</f>
        <v>0</v>
      </c>
      <c r="I6" s="36">
        <f>'Planilha de Controle Financeiro'!I46</f>
        <v>0</v>
      </c>
      <c r="J6" s="36">
        <f>'Planilha de Controle Financeiro'!J46</f>
        <v>0</v>
      </c>
      <c r="K6" s="36">
        <f>'Planilha de Controle Financeiro'!K46</f>
        <v>0</v>
      </c>
      <c r="L6" s="36">
        <f>'Planilha de Controle Financeiro'!L46</f>
        <v>0</v>
      </c>
      <c r="M6" s="36">
        <f>'Planilha de Controle Financeiro'!M46</f>
        <v>0</v>
      </c>
      <c r="N6" s="36">
        <f>'Planilha de Controle Financeiro'!N46</f>
        <v>0</v>
      </c>
      <c r="O6" s="36">
        <f>'Planilha de Controle Financeiro'!O46</f>
        <v>680</v>
      </c>
      <c r="P6" s="38">
        <f>'Planilha de Controle Financeiro'!P46</f>
        <v>1.0729444435678559E-2</v>
      </c>
    </row>
    <row r="7" spans="2:16" s="36" customFormat="1" x14ac:dyDescent="0.25">
      <c r="B7" s="36" t="s">
        <v>4</v>
      </c>
      <c r="C7" s="36">
        <f>'Planilha de Controle Financeiro'!C54</f>
        <v>1230</v>
      </c>
      <c r="D7" s="36">
        <f>'Planilha de Controle Financeiro'!D54</f>
        <v>0</v>
      </c>
      <c r="E7" s="36">
        <f>'Planilha de Controle Financeiro'!E54</f>
        <v>0</v>
      </c>
      <c r="F7" s="36">
        <f>'Planilha de Controle Financeiro'!F54</f>
        <v>0</v>
      </c>
      <c r="G7" s="36">
        <f>'Planilha de Controle Financeiro'!G54</f>
        <v>0</v>
      </c>
      <c r="H7" s="36">
        <f>'Planilha de Controle Financeiro'!H54</f>
        <v>5000</v>
      </c>
      <c r="I7" s="36">
        <f>'Planilha de Controle Financeiro'!I54</f>
        <v>0</v>
      </c>
      <c r="J7" s="36">
        <f>'Planilha de Controle Financeiro'!J54</f>
        <v>0</v>
      </c>
      <c r="K7" s="36">
        <f>'Planilha de Controle Financeiro'!K54</f>
        <v>0</v>
      </c>
      <c r="L7" s="36">
        <f>'Planilha de Controle Financeiro'!L54</f>
        <v>0</v>
      </c>
      <c r="M7" s="36">
        <f>'Planilha de Controle Financeiro'!M54</f>
        <v>0</v>
      </c>
      <c r="N7" s="36">
        <f>'Planilha de Controle Financeiro'!N54</f>
        <v>400</v>
      </c>
      <c r="O7" s="36">
        <f>'Planilha de Controle Financeiro'!O54</f>
        <v>6630</v>
      </c>
      <c r="P7" s="38">
        <f>'Planilha de Controle Financeiro'!P54</f>
        <v>0.10461208324786594</v>
      </c>
    </row>
    <row r="8" spans="2:16" s="36" customFormat="1" x14ac:dyDescent="0.25">
      <c r="B8" s="36" t="s">
        <v>33</v>
      </c>
      <c r="C8" s="36">
        <f>'Planilha de Controle Financeiro'!C68</f>
        <v>640</v>
      </c>
      <c r="D8" s="36">
        <f>'Planilha de Controle Financeiro'!D68</f>
        <v>0</v>
      </c>
      <c r="E8" s="36">
        <f>'Planilha de Controle Financeiro'!E68</f>
        <v>0</v>
      </c>
      <c r="F8" s="36">
        <f>'Planilha de Controle Financeiro'!F68</f>
        <v>700</v>
      </c>
      <c r="G8" s="36">
        <f>'Planilha de Controle Financeiro'!G68</f>
        <v>0</v>
      </c>
      <c r="H8" s="36">
        <f>'Planilha de Controle Financeiro'!H68</f>
        <v>0</v>
      </c>
      <c r="I8" s="36">
        <f>'Planilha de Controle Financeiro'!I68</f>
        <v>500</v>
      </c>
      <c r="J8" s="36">
        <f>'Planilha de Controle Financeiro'!J68</f>
        <v>0</v>
      </c>
      <c r="K8" s="36">
        <f>'Planilha de Controle Financeiro'!K68</f>
        <v>0</v>
      </c>
      <c r="L8" s="36">
        <f>'Planilha de Controle Financeiro'!L68</f>
        <v>0</v>
      </c>
      <c r="M8" s="36">
        <f>'Planilha de Controle Financeiro'!M68</f>
        <v>0</v>
      </c>
      <c r="N8" s="36">
        <f>'Planilha de Controle Financeiro'!N68</f>
        <v>0</v>
      </c>
      <c r="O8" s="36">
        <f>'Planilha de Controle Financeiro'!O68</f>
        <v>1840</v>
      </c>
      <c r="P8" s="38">
        <f>'Planilha de Controle Financeiro'!P68</f>
        <v>2.903261435536551E-2</v>
      </c>
    </row>
    <row r="9" spans="2:16" s="36" customFormat="1" x14ac:dyDescent="0.25">
      <c r="B9" s="36" t="s">
        <v>13</v>
      </c>
      <c r="C9" s="36">
        <f>'Planilha de Controle Financeiro'!C81</f>
        <v>400</v>
      </c>
      <c r="D9" s="36">
        <f>'Planilha de Controle Financeiro'!D81</f>
        <v>0</v>
      </c>
      <c r="E9" s="36">
        <f>'Planilha de Controle Financeiro'!E81</f>
        <v>1000</v>
      </c>
      <c r="F9" s="36">
        <f>'Planilha de Controle Financeiro'!F81</f>
        <v>0</v>
      </c>
      <c r="G9" s="36">
        <f>'Planilha de Controle Financeiro'!G81</f>
        <v>0</v>
      </c>
      <c r="H9" s="36">
        <f>'Planilha de Controle Financeiro'!H81</f>
        <v>0</v>
      </c>
      <c r="I9" s="36">
        <f>'Planilha de Controle Financeiro'!I81</f>
        <v>0</v>
      </c>
      <c r="J9" s="36">
        <f>'Planilha de Controle Financeiro'!J81</f>
        <v>0</v>
      </c>
      <c r="K9" s="36">
        <f>'Planilha de Controle Financeiro'!K81</f>
        <v>0</v>
      </c>
      <c r="L9" s="36">
        <f>'Planilha de Controle Financeiro'!L81</f>
        <v>0</v>
      </c>
      <c r="M9" s="36">
        <f>'Planilha de Controle Financeiro'!M81</f>
        <v>2000</v>
      </c>
      <c r="N9" s="36">
        <f>'Planilha de Controle Financeiro'!N81</f>
        <v>0</v>
      </c>
      <c r="O9" s="36">
        <f>'Planilha de Controle Financeiro'!O81</f>
        <v>3400</v>
      </c>
      <c r="P9" s="38">
        <f>'Planilha de Controle Financeiro'!P81</f>
        <v>5.3647222178392795E-2</v>
      </c>
    </row>
    <row r="10" spans="2:16" s="36" customFormat="1" x14ac:dyDescent="0.25">
      <c r="B10" s="36" t="s">
        <v>40</v>
      </c>
      <c r="C10" s="36">
        <f>'Planilha de Controle Financeiro'!C93</f>
        <v>700</v>
      </c>
      <c r="D10" s="36">
        <f>'Planilha de Controle Financeiro'!D93</f>
        <v>0</v>
      </c>
      <c r="E10" s="36">
        <f>'Planilha de Controle Financeiro'!E93</f>
        <v>0</v>
      </c>
      <c r="F10" s="36">
        <f>'Planilha de Controle Financeiro'!F93</f>
        <v>0</v>
      </c>
      <c r="G10" s="36">
        <f>'Planilha de Controle Financeiro'!G93</f>
        <v>0</v>
      </c>
      <c r="H10" s="36">
        <f>'Planilha de Controle Financeiro'!H93</f>
        <v>0</v>
      </c>
      <c r="I10" s="36">
        <f>'Planilha de Controle Financeiro'!I93</f>
        <v>0</v>
      </c>
      <c r="J10" s="36">
        <f>'Planilha de Controle Financeiro'!J93</f>
        <v>0</v>
      </c>
      <c r="K10" s="36">
        <f>'Planilha de Controle Financeiro'!K93</f>
        <v>0</v>
      </c>
      <c r="L10" s="36">
        <f>'Planilha de Controle Financeiro'!L93</f>
        <v>0</v>
      </c>
      <c r="M10" s="36">
        <f>'Planilha de Controle Financeiro'!M93</f>
        <v>0</v>
      </c>
      <c r="N10" s="36">
        <f>'Planilha de Controle Financeiro'!N93</f>
        <v>0</v>
      </c>
      <c r="O10" s="36">
        <f>'Planilha de Controle Financeiro'!O93</f>
        <v>700</v>
      </c>
      <c r="P10" s="38">
        <f>'Planilha de Controle Financeiro'!P93</f>
        <v>1.1045016330845574E-2</v>
      </c>
    </row>
    <row r="11" spans="2:16" s="36" customFormat="1" x14ac:dyDescent="0.25">
      <c r="B11" s="36" t="s">
        <v>70</v>
      </c>
      <c r="C11" s="36">
        <f>'Planilha de Controle Financeiro'!C101</f>
        <v>0</v>
      </c>
      <c r="D11" s="36">
        <f>'Planilha de Controle Financeiro'!D101</f>
        <v>0</v>
      </c>
      <c r="E11" s="36">
        <f>'Planilha de Controle Financeiro'!E101</f>
        <v>0</v>
      </c>
      <c r="F11" s="36">
        <f>'Planilha de Controle Financeiro'!F101</f>
        <v>0</v>
      </c>
      <c r="G11" s="36">
        <f>'Planilha de Controle Financeiro'!G101</f>
        <v>0</v>
      </c>
      <c r="H11" s="36">
        <f>'Planilha de Controle Financeiro'!H101</f>
        <v>300</v>
      </c>
      <c r="I11" s="36">
        <f>'Planilha de Controle Financeiro'!I101</f>
        <v>0</v>
      </c>
      <c r="J11" s="36">
        <f>'Planilha de Controle Financeiro'!J101</f>
        <v>0</v>
      </c>
      <c r="K11" s="36">
        <f>'Planilha de Controle Financeiro'!K101</f>
        <v>0</v>
      </c>
      <c r="L11" s="36">
        <f>'Planilha de Controle Financeiro'!L101</f>
        <v>0</v>
      </c>
      <c r="M11" s="36">
        <f>'Planilha de Controle Financeiro'!M101</f>
        <v>0</v>
      </c>
      <c r="N11" s="36">
        <f>'Planilha de Controle Financeiro'!N101</f>
        <v>0</v>
      </c>
      <c r="O11" s="36">
        <f>'Planilha de Controle Financeiro'!O101</f>
        <v>300</v>
      </c>
      <c r="P11" s="38">
        <f>'Planilha de Controle Financeiro'!P101</f>
        <v>4.7335784275052461E-3</v>
      </c>
    </row>
    <row r="12" spans="2:16" s="36" customFormat="1" x14ac:dyDescent="0.25">
      <c r="B12" s="36" t="s">
        <v>44</v>
      </c>
      <c r="C12" s="36">
        <f>'Planilha de Controle Financeiro'!C107</f>
        <v>0</v>
      </c>
      <c r="D12" s="36">
        <f>'Planilha de Controle Financeiro'!D107</f>
        <v>0</v>
      </c>
      <c r="E12" s="36">
        <f>'Planilha de Controle Financeiro'!E107</f>
        <v>0</v>
      </c>
      <c r="F12" s="36">
        <f>'Planilha de Controle Financeiro'!F107</f>
        <v>0</v>
      </c>
      <c r="G12" s="36">
        <f>'Planilha de Controle Financeiro'!G107</f>
        <v>0</v>
      </c>
      <c r="H12" s="36">
        <f>'Planilha de Controle Financeiro'!H107</f>
        <v>0</v>
      </c>
      <c r="I12" s="36">
        <f>'Planilha de Controle Financeiro'!I107</f>
        <v>800</v>
      </c>
      <c r="J12" s="36">
        <f>'Planilha de Controle Financeiro'!J107</f>
        <v>0</v>
      </c>
      <c r="K12" s="36">
        <f>'Planilha de Controle Financeiro'!K107</f>
        <v>0</v>
      </c>
      <c r="L12" s="36">
        <f>'Planilha de Controle Financeiro'!L107</f>
        <v>900</v>
      </c>
      <c r="M12" s="36">
        <f>'Planilha de Controle Financeiro'!M107</f>
        <v>0</v>
      </c>
      <c r="N12" s="36">
        <f>'Planilha de Controle Financeiro'!N107</f>
        <v>0</v>
      </c>
      <c r="O12" s="36">
        <f>'Planilha de Controle Financeiro'!O107</f>
        <v>1700</v>
      </c>
      <c r="P12" s="38">
        <f>'Planilha de Controle Financeiro'!P107</f>
        <v>2.6823611089196397E-2</v>
      </c>
    </row>
    <row r="13" spans="2:16" s="36" customFormat="1" x14ac:dyDescent="0.25"/>
    <row r="14" spans="2:16" s="36" customFormat="1" x14ac:dyDescent="0.25">
      <c r="B14" s="36" t="s">
        <v>68</v>
      </c>
      <c r="C14" s="36">
        <f t="shared" ref="C14:N14" si="0">SUM(C4:C13)</f>
        <v>7770</v>
      </c>
      <c r="D14" s="36">
        <f t="shared" si="0"/>
        <v>3500</v>
      </c>
      <c r="E14" s="36">
        <f t="shared" si="0"/>
        <v>4600</v>
      </c>
      <c r="F14" s="36">
        <f t="shared" si="0"/>
        <v>4407</v>
      </c>
      <c r="G14" s="36">
        <f t="shared" si="0"/>
        <v>3800</v>
      </c>
      <c r="H14" s="36">
        <f t="shared" si="0"/>
        <v>9200</v>
      </c>
      <c r="I14" s="36">
        <f t="shared" si="0"/>
        <v>5300</v>
      </c>
      <c r="J14" s="36">
        <f t="shared" si="0"/>
        <v>4100</v>
      </c>
      <c r="K14" s="36">
        <f t="shared" si="0"/>
        <v>4200</v>
      </c>
      <c r="L14" s="36">
        <f t="shared" si="0"/>
        <v>5200</v>
      </c>
      <c r="M14" s="36">
        <f t="shared" si="0"/>
        <v>6400</v>
      </c>
      <c r="N14" s="36">
        <f t="shared" si="0"/>
        <v>4900</v>
      </c>
      <c r="O14" s="36">
        <f>SUM(C14:N14)</f>
        <v>63377</v>
      </c>
    </row>
    <row r="15" spans="2:16" s="36" customFormat="1" x14ac:dyDescent="0.25"/>
    <row r="16" spans="2:16" s="36" customFormat="1" x14ac:dyDescent="0.25"/>
    <row r="17" s="36" customForma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Instruções de Uso</vt:lpstr>
      <vt:lpstr>Planilha de Controle Financeiro</vt:lpstr>
      <vt:lpstr>Graficos</vt:lpstr>
      <vt:lpstr>Plan1</vt:lpstr>
    </vt:vector>
  </TitlesOfParts>
  <Company>Banco Itaú BBA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Mendonca</dc:creator>
  <cp:lastModifiedBy>Maurino da Luz Figueiredo Lopes</cp:lastModifiedBy>
  <dcterms:created xsi:type="dcterms:W3CDTF">2017-10-09T19:43:05Z</dcterms:created>
  <dcterms:modified xsi:type="dcterms:W3CDTF">2018-02-10T15:56:34Z</dcterms:modified>
</cp:coreProperties>
</file>